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86" i="2" l="1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8" i="2"/>
  <c r="H127" i="2"/>
  <c r="H125" i="2"/>
  <c r="H124" i="2"/>
  <c r="H123" i="2"/>
  <c r="H122" i="2"/>
  <c r="H121" i="2"/>
  <c r="H120" i="2"/>
  <c r="H119" i="2"/>
  <c r="H118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B93" i="2"/>
  <c r="H79" i="2"/>
  <c r="H78" i="2"/>
  <c r="H77" i="2"/>
  <c r="H74" i="2"/>
  <c r="H71" i="2"/>
  <c r="H69" i="2"/>
  <c r="H66" i="2"/>
  <c r="H64" i="2"/>
  <c r="H61" i="2"/>
  <c r="H56" i="2"/>
  <c r="H53" i="2"/>
  <c r="H50" i="2"/>
  <c r="H47" i="2"/>
  <c r="H43" i="2"/>
  <c r="H41" i="2"/>
  <c r="H37" i="2"/>
  <c r="H35" i="2"/>
  <c r="H32" i="2"/>
  <c r="H29" i="2"/>
  <c r="H28" i="2"/>
  <c r="H25" i="2"/>
  <c r="H24" i="2"/>
  <c r="H23" i="2"/>
  <c r="H22" i="2"/>
  <c r="H19" i="2"/>
  <c r="H18" i="2"/>
  <c r="H17" i="2"/>
  <c r="H16" i="2"/>
  <c r="H15" i="2"/>
  <c r="F21" i="2"/>
  <c r="F20" i="2" s="1"/>
  <c r="F63" i="2"/>
  <c r="F14" i="2"/>
  <c r="E63" i="2"/>
  <c r="E14" i="2"/>
  <c r="H14" i="2" l="1"/>
  <c r="H63" i="2"/>
  <c r="F55" i="2"/>
  <c r="F54" i="2" s="1"/>
  <c r="E55" i="2"/>
  <c r="F46" i="2"/>
  <c r="E46" i="2"/>
  <c r="E45" i="2" s="1"/>
  <c r="E44" i="2" s="1"/>
  <c r="H46" i="2" l="1"/>
  <c r="E54" i="2"/>
  <c r="H54" i="2" s="1"/>
  <c r="H55" i="2"/>
  <c r="F45" i="2"/>
  <c r="H45" i="2" s="1"/>
  <c r="F44" i="2" l="1"/>
  <c r="H44" i="2" s="1"/>
  <c r="B118" i="2"/>
  <c r="F27" i="2"/>
  <c r="F26" i="2" s="1"/>
  <c r="F34" i="2"/>
  <c r="F31" i="2"/>
  <c r="F73" i="2"/>
  <c r="F72" i="2" s="1"/>
  <c r="E73" i="2"/>
  <c r="F52" i="2"/>
  <c r="F51" i="2" s="1"/>
  <c r="E52" i="2"/>
  <c r="E51" i="2" s="1"/>
  <c r="E72" i="2" l="1"/>
  <c r="H72" i="2" s="1"/>
  <c r="H73" i="2"/>
  <c r="H51" i="2"/>
  <c r="H52" i="2"/>
  <c r="E34" i="2"/>
  <c r="H34" i="2" s="1"/>
  <c r="E27" i="2"/>
  <c r="E26" i="2" l="1"/>
  <c r="H26" i="2" s="1"/>
  <c r="H27" i="2"/>
  <c r="F199" i="2"/>
  <c r="F117" i="2" l="1"/>
  <c r="H117" i="2" s="1"/>
  <c r="F126" i="2"/>
  <c r="H126" i="2" s="1"/>
  <c r="F129" i="2"/>
  <c r="E129" i="2"/>
  <c r="D86" i="2"/>
  <c r="D87" i="2"/>
  <c r="D88" i="2"/>
  <c r="D89" i="2"/>
  <c r="D90" i="2"/>
  <c r="D95" i="2"/>
  <c r="D96" i="2"/>
  <c r="D97" i="2"/>
  <c r="D98" i="2"/>
  <c r="D99" i="2"/>
  <c r="D100" i="2"/>
  <c r="D103" i="2"/>
  <c r="D104" i="2"/>
  <c r="D105" i="2"/>
  <c r="D106" i="2"/>
  <c r="D115" i="2"/>
  <c r="D117" i="2"/>
  <c r="D119" i="2"/>
  <c r="D120" i="2"/>
  <c r="D121" i="2"/>
  <c r="D123" i="2"/>
  <c r="D124" i="2"/>
  <c r="D129" i="2"/>
  <c r="D130" i="2"/>
  <c r="D132" i="2"/>
  <c r="D133" i="2"/>
  <c r="D134" i="2"/>
  <c r="D138" i="2"/>
  <c r="D139" i="2"/>
  <c r="D142" i="2"/>
  <c r="D143" i="2"/>
  <c r="D144" i="2"/>
  <c r="D149" i="2"/>
  <c r="D150" i="2"/>
  <c r="D158" i="2"/>
  <c r="D159" i="2"/>
  <c r="D163" i="2"/>
  <c r="D164" i="2"/>
  <c r="D165" i="2"/>
  <c r="D166" i="2"/>
  <c r="D167" i="2"/>
  <c r="D168" i="2"/>
  <c r="D174" i="2"/>
  <c r="D175" i="2"/>
  <c r="D176" i="2"/>
  <c r="D177" i="2"/>
  <c r="D178" i="2"/>
  <c r="D184" i="2"/>
  <c r="D185" i="2"/>
  <c r="D82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2" i="2"/>
  <c r="C103" i="2"/>
  <c r="C104" i="2"/>
  <c r="C105" i="2"/>
  <c r="C106" i="2"/>
  <c r="C107" i="2"/>
  <c r="C110" i="2"/>
  <c r="C111" i="2"/>
  <c r="C112" i="2"/>
  <c r="C115" i="2"/>
  <c r="C116" i="2"/>
  <c r="C117" i="2"/>
  <c r="C119" i="2"/>
  <c r="C120" i="2"/>
  <c r="C121" i="2"/>
  <c r="C126" i="2"/>
  <c r="C127" i="2"/>
  <c r="C128" i="2"/>
  <c r="C129" i="2"/>
  <c r="C130" i="2"/>
  <c r="C132" i="2"/>
  <c r="C133" i="2"/>
  <c r="C134" i="2"/>
  <c r="C136" i="2"/>
  <c r="C138" i="2"/>
  <c r="C139" i="2"/>
  <c r="C143" i="2"/>
  <c r="C144" i="2"/>
  <c r="C149" i="2"/>
  <c r="C150" i="2"/>
  <c r="C152" i="2"/>
  <c r="C158" i="2"/>
  <c r="C159" i="2"/>
  <c r="C162" i="2"/>
  <c r="C163" i="2"/>
  <c r="C164" i="2"/>
  <c r="C165" i="2"/>
  <c r="C166" i="2"/>
  <c r="C167" i="2"/>
  <c r="C168" i="2"/>
  <c r="C170" i="2"/>
  <c r="C172" i="2"/>
  <c r="C173" i="2"/>
  <c r="C174" i="2"/>
  <c r="C175" i="2"/>
  <c r="C176" i="2"/>
  <c r="C177" i="2"/>
  <c r="C178" i="2"/>
  <c r="C180" i="2"/>
  <c r="C181" i="2"/>
  <c r="C182" i="2"/>
  <c r="C183" i="2"/>
  <c r="C184" i="2"/>
  <c r="C185" i="2"/>
  <c r="B86" i="2"/>
  <c r="B87" i="2"/>
  <c r="B88" i="2"/>
  <c r="B89" i="2"/>
  <c r="B90" i="2"/>
  <c r="B91" i="2"/>
  <c r="B92" i="2"/>
  <c r="B94" i="2"/>
  <c r="B95" i="2"/>
  <c r="B96" i="2"/>
  <c r="B97" i="2"/>
  <c r="B98" i="2"/>
  <c r="B99" i="2"/>
  <c r="B100" i="2"/>
  <c r="B102" i="2"/>
  <c r="B103" i="2"/>
  <c r="B104" i="2"/>
  <c r="B105" i="2"/>
  <c r="B106" i="2"/>
  <c r="B107" i="2"/>
  <c r="B110" i="2"/>
  <c r="B111" i="2"/>
  <c r="B112" i="2"/>
  <c r="B115" i="2"/>
  <c r="B116" i="2"/>
  <c r="B117" i="2"/>
  <c r="B119" i="2"/>
  <c r="B120" i="2"/>
  <c r="B121" i="2"/>
  <c r="B122" i="2"/>
  <c r="B123" i="2"/>
  <c r="B126" i="2"/>
  <c r="B127" i="2"/>
  <c r="B128" i="2"/>
  <c r="B129" i="2"/>
  <c r="B130" i="2"/>
  <c r="B132" i="2"/>
  <c r="B133" i="2"/>
  <c r="B134" i="2"/>
  <c r="B136" i="2"/>
  <c r="B138" i="2"/>
  <c r="B139" i="2"/>
  <c r="B142" i="2"/>
  <c r="B143" i="2"/>
  <c r="B144" i="2"/>
  <c r="B149" i="2"/>
  <c r="B150" i="2"/>
  <c r="B152" i="2"/>
  <c r="B158" i="2"/>
  <c r="B159" i="2"/>
  <c r="B162" i="2"/>
  <c r="B163" i="2"/>
  <c r="B164" i="2"/>
  <c r="B165" i="2"/>
  <c r="B166" i="2"/>
  <c r="B167" i="2"/>
  <c r="B168" i="2"/>
  <c r="B170" i="2"/>
  <c r="B172" i="2"/>
  <c r="B173" i="2"/>
  <c r="B174" i="2"/>
  <c r="B175" i="2"/>
  <c r="B176" i="2"/>
  <c r="B177" i="2"/>
  <c r="B178" i="2"/>
  <c r="B181" i="2"/>
  <c r="B183" i="2"/>
  <c r="B184" i="2"/>
  <c r="B185" i="2"/>
  <c r="F76" i="2"/>
  <c r="F75" i="2" s="1"/>
  <c r="F70" i="2"/>
  <c r="F68" i="2" s="1"/>
  <c r="F67" i="2" s="1"/>
  <c r="F65" i="2"/>
  <c r="F62" i="2" s="1"/>
  <c r="E31" i="2"/>
  <c r="H31" i="2" s="1"/>
  <c r="E76" i="2"/>
  <c r="E70" i="2"/>
  <c r="E65" i="2"/>
  <c r="F60" i="2"/>
  <c r="F59" i="2" s="1"/>
  <c r="E60" i="2"/>
  <c r="F49" i="2"/>
  <c r="F48" i="2" s="1"/>
  <c r="E49" i="2"/>
  <c r="E40" i="2"/>
  <c r="F40" i="2"/>
  <c r="F42" i="2"/>
  <c r="E42" i="2"/>
  <c r="F36" i="2"/>
  <c r="E36" i="2"/>
  <c r="H129" i="2" l="1"/>
  <c r="H40" i="2"/>
  <c r="E48" i="2"/>
  <c r="H48" i="2" s="1"/>
  <c r="H49" i="2"/>
  <c r="E62" i="2"/>
  <c r="H62" i="2" s="1"/>
  <c r="H65" i="2"/>
  <c r="H36" i="2"/>
  <c r="E59" i="2"/>
  <c r="H60" i="2"/>
  <c r="E68" i="2"/>
  <c r="H70" i="2"/>
  <c r="H42" i="2"/>
  <c r="E75" i="2"/>
  <c r="H75" i="2" s="1"/>
  <c r="H76" i="2"/>
  <c r="F58" i="2"/>
  <c r="F57" i="2" s="1"/>
  <c r="E85" i="2"/>
  <c r="F85" i="2"/>
  <c r="F39" i="2"/>
  <c r="F38" i="2" s="1"/>
  <c r="E39" i="2"/>
  <c r="E206" i="2" l="1"/>
  <c r="E205" i="2" s="1"/>
  <c r="E204" i="2" s="1"/>
  <c r="H85" i="2"/>
  <c r="E38" i="2"/>
  <c r="H38" i="2" s="1"/>
  <c r="H39" i="2"/>
  <c r="H59" i="2"/>
  <c r="E67" i="2"/>
  <c r="H67" i="2" s="1"/>
  <c r="H68" i="2"/>
  <c r="F33" i="2"/>
  <c r="E33" i="2"/>
  <c r="E30" i="2" s="1"/>
  <c r="E21" i="2"/>
  <c r="F13" i="2"/>
  <c r="E13" i="2"/>
  <c r="E20" i="2" l="1"/>
  <c r="H20" i="2" s="1"/>
  <c r="H21" i="2"/>
  <c r="E12" i="2"/>
  <c r="H13" i="2"/>
  <c r="E58" i="2"/>
  <c r="F30" i="2"/>
  <c r="H33" i="2"/>
  <c r="E57" i="2" l="1"/>
  <c r="H58" i="2"/>
  <c r="H30" i="2"/>
  <c r="F12" i="2"/>
  <c r="E202" i="2"/>
  <c r="E201" i="2" s="1"/>
  <c r="E200" i="2" s="1"/>
  <c r="D206" i="2"/>
  <c r="D205" i="2" s="1"/>
  <c r="D204" i="2" s="1"/>
  <c r="D202" i="2"/>
  <c r="D201" i="2" s="1"/>
  <c r="D200" i="2" s="1"/>
  <c r="H57" i="2" l="1"/>
  <c r="E11" i="2"/>
  <c r="E187" i="2" s="1"/>
  <c r="D193" i="2" s="1"/>
  <c r="H12" i="2"/>
  <c r="F11" i="2"/>
  <c r="H11" i="2" l="1"/>
  <c r="F187" i="2"/>
  <c r="E193" i="2" s="1"/>
</calcChain>
</file>

<file path=xl/sharedStrings.xml><?xml version="1.0" encoding="utf-8"?>
<sst xmlns="http://schemas.openxmlformats.org/spreadsheetml/2006/main" count="273" uniqueCount="217">
  <si>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</si>
  <si>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</si>
  <si>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</si>
  <si>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</si>
  <si>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</si>
  <si>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</si>
  <si>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</si>
  <si>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</si>
  <si>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</si>
  <si>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</si>
  <si>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</si>
  <si>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</si>
  <si>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</si>
  <si>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</si>
  <si>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</si>
  <si>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</si>
  <si>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</si>
  <si>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</si>
  <si>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</si>
  <si>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</si>
  <si>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</si>
  <si>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</si>
  <si>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</si>
  <si>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</si>
  <si>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</si>
  <si>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</si>
  <si>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</si>
  <si>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</si>
  <si>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</si>
  <si>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</si>
  <si>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</si>
  <si>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</si>
  <si>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</si>
  <si>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</si>
  <si>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</si>
  <si>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</si>
  <si>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</si>
  <si>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</si>
  <si>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</si>
  <si>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</si>
  <si>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</si>
  <si>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</si>
  <si>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</si>
  <si>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</si>
  <si>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</si>
  <si>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</si>
  <si>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</si>
  <si>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</si>
  <si>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</si>
  <si>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</si>
  <si>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</si>
  <si>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</si>
  <si>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</si>
  <si>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</si>
  <si>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</si>
  <si>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</si>
  <si>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</si>
  <si>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</si>
  <si>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</si>
  <si>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</si>
  <si>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</si>
  <si>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</si>
  <si>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</si>
  <si>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</si>
  <si>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</si>
  <si>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</si>
  <si>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</si>
  <si>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</si>
  <si>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</si>
  <si>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</si>
  <si>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</si>
  <si>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</si>
  <si>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</si>
  <si>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</si>
  <si>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</si>
  <si>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</si>
  <si>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</si>
  <si>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</si>
  <si>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</si>
  <si>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</si>
  <si>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</si>
  <si>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</si>
  <si>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</si>
  <si>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</si>
  <si>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</si>
  <si>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</si>
  <si>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</si>
  <si>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</si>
  <si>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</si>
  <si>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</si>
  <si>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</si>
  <si>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</si>
  <si>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</si>
  <si>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</si>
  <si>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</si>
  <si>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</si>
  <si>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</si>
  <si>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</si>
  <si>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</si>
  <si>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</si>
  <si>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</si>
  <si>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</si>
  <si>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</si>
  <si>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</si>
  <si>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</si>
  <si>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</si>
  <si>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</si>
  <si>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</si>
  <si>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</si>
  <si>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</si>
  <si>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</si>
  <si>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</si>
  <si>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</si>
  <si>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</si>
  <si>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</si>
  <si>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</si>
  <si>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</si>
  <si>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</si>
  <si>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</si>
  <si>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</si>
  <si>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</si>
  <si>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</si>
  <si>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</si>
  <si>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</si>
  <si>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</si>
  <si>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</si>
  <si>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</si>
  <si>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</si>
  <si>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</si>
  <si>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</si>
  <si>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</si>
  <si>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</si>
  <si>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</si>
  <si>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</si>
  <si>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</si>
  <si>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</si>
  <si>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1160710 00 0000 140</t>
  </si>
  <si>
    <t>1160710 10 0000 140</t>
  </si>
  <si>
    <t>11607000 00 0000 140</t>
  </si>
  <si>
    <t>20202000 00 0000 150</t>
  </si>
  <si>
    <t>20229999 00 0000 150</t>
  </si>
  <si>
    <t>20229999 10 0000 150</t>
  </si>
  <si>
    <t>20235118 00 0000 150</t>
  </si>
  <si>
    <t>20235118 10 0000 150</t>
  </si>
  <si>
    <t>20230024 00 0000 150</t>
  </si>
  <si>
    <t>20230024 10 0000 150</t>
  </si>
  <si>
    <t>Иные межбюджетные трансферты</t>
  </si>
  <si>
    <t>Межбюджетные трансферты, передаваемые бюджетам сельских поселений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</si>
  <si>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</si>
  <si>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</si>
  <si>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Межбюджетные трансферты, передаваемые 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</si>
  <si>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</si>
  <si>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Увеличение стоимости нематериальных активов</t>
  </si>
  <si>
    <t>0113 0120210030 244</t>
  </si>
  <si>
    <t>Прочие расходы</t>
  </si>
  <si>
    <t>0113 0130210030 853</t>
  </si>
  <si>
    <t>Работы, услуги по содержанию имущества</t>
  </si>
  <si>
    <t>0503 0500120700 244</t>
  </si>
  <si>
    <t>Прочие работы, услуги</t>
  </si>
  <si>
    <t>Увеличение стоимости материальных запасов</t>
  </si>
  <si>
    <t>1102 1100110310 244</t>
  </si>
  <si>
    <t>0502 0600110480 244</t>
  </si>
  <si>
    <t>Прочие работы и услуги</t>
  </si>
  <si>
    <t>Прочие межбюджетные трансферты</t>
  </si>
  <si>
    <t>Утвержденные бюджетные назначения 2021 год</t>
  </si>
  <si>
    <t>Исполнено 2021 год</t>
  </si>
  <si>
    <t>Процент исполнения 2021 год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</si>
  <si>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</si>
  <si>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</si>
  <si>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</si>
  <si>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</si>
  <si>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11607090 00 0000 140</t>
  </si>
  <si>
    <t>11607090 10 0000 140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</si>
  <si>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</si>
  <si>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</si>
  <si>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</si>
  <si>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 xml:space="preserve"> 1170000 00 0000 0000</t>
  </si>
  <si>
    <t xml:space="preserve"> 11715000 00 0000 150</t>
  </si>
  <si>
    <t xml:space="preserve"> 11715030 10 0000 150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</si>
  <si>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</si>
  <si>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</si>
  <si>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20220000 00 0000 150</t>
  </si>
  <si>
    <t xml:space="preserve"> 20220077 00 0000 150</t>
  </si>
  <si>
    <t xml:space="preserve"> 20220077 10 0000 150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</si>
  <si>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</si>
  <si>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10102080 01 0000 110</t>
  </si>
  <si>
    <t xml:space="preserve"> 11301995 10 0000 130</t>
  </si>
  <si>
    <t xml:space="preserve"> 11301990 00 0000 130</t>
  </si>
  <si>
    <t xml:space="preserve"> 11301000 00 0000 130</t>
  </si>
  <si>
    <t xml:space="preserve"> 11300000 00 0000 000</t>
  </si>
  <si>
    <t>Исполнено на 01 октября</t>
  </si>
  <si>
    <t>0106 7110020400 540</t>
  </si>
  <si>
    <t>Коммунальные услуги</t>
  </si>
  <si>
    <t>0113 0130210030 247</t>
  </si>
  <si>
    <t>0113 0130210030 244</t>
  </si>
  <si>
    <t>0113 1000110040 633</t>
  </si>
  <si>
    <t>0310 5410020500 540</t>
  </si>
  <si>
    <t>0310 0320210510 244</t>
  </si>
  <si>
    <t>0405 1300110520 244</t>
  </si>
  <si>
    <t xml:space="preserve">Увеличение стоимости основных средств </t>
  </si>
  <si>
    <t>0409 0420210130 244</t>
  </si>
  <si>
    <t>0502 06001S0330 244</t>
  </si>
  <si>
    <t>0503 0500110630 247</t>
  </si>
  <si>
    <t>0503 0500110650 244</t>
  </si>
  <si>
    <t>Транспортные услуги</t>
  </si>
  <si>
    <t>0503 0500110660 244</t>
  </si>
  <si>
    <t>0503 050011670 244</t>
  </si>
  <si>
    <t>Увеличение стоимости основных средств</t>
  </si>
  <si>
    <t>0503 0500110670 244</t>
  </si>
  <si>
    <t>0503 0500111001 244</t>
  </si>
  <si>
    <t>0503 1510110550 244</t>
  </si>
  <si>
    <t>0707 0700110280 244</t>
  </si>
  <si>
    <t>0801 0810100590 244</t>
  </si>
  <si>
    <t>0801 0810100590 247</t>
  </si>
  <si>
    <t>0801 0820200590 244</t>
  </si>
  <si>
    <t>к пояснительной записке</t>
  </si>
  <si>
    <t>по исполнению бюджета за 1полугодие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</si>
</sst>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4" fontId="3" fillId="2" borderId="1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17 Отчет об исп"/>
    </sheetNames>
    <sheetDataSet>
      <sheetData sheetId="0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</row>
        <row r="81">
          <cell r="A81" t="str">
            <v>Прочие работы, услуги</v>
          </cell>
          <cell r="L81" t="str">
            <v>0107 9910010050 244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A89" t="str">
            <v>Прочие работы, услуги</v>
          </cell>
          <cell r="L89" t="str">
            <v>0113 0120210140 244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</row>
        <row r="96">
          <cell r="A96" t="str">
            <v>Прочие расходы</v>
          </cell>
          <cell r="L96" t="str">
            <v>0113 0130210030 851</v>
          </cell>
        </row>
        <row r="97">
          <cell r="A97" t="str">
            <v>Прочие расходы</v>
          </cell>
          <cell r="L97" t="str">
            <v>0113 0130210030 852</v>
          </cell>
        </row>
        <row r="98">
          <cell r="A98" t="str">
            <v>Прочие расходы</v>
          </cell>
          <cell r="L98" t="str">
            <v>0113 0130210030 853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  <cell r="T101" t="str">
            <v>-</v>
          </cell>
        </row>
        <row r="103">
          <cell r="A103" t="str">
            <v>Прочие работы, услуги</v>
          </cell>
          <cell r="L103" t="str">
            <v>0113 1000110060 244</v>
          </cell>
          <cell r="O103" t="str">
            <v>226</v>
          </cell>
        </row>
        <row r="104">
          <cell r="A104" t="str">
            <v>Заработная плата</v>
          </cell>
          <cell r="L104" t="str">
            <v>0203 5120051180 121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7">
          <cell r="A107" t="str">
            <v>Перечисления другим бюджетам бюджетной системы Российской Федерации</v>
          </cell>
        </row>
        <row r="108">
          <cell r="A108" t="str">
            <v>Работы, услуги по содержанию имущества</v>
          </cell>
          <cell r="O108" t="str">
            <v>225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  <cell r="T109" t="str">
            <v>-</v>
          </cell>
        </row>
        <row r="110">
          <cell r="A110" t="str">
            <v>Коммунальные услуги</v>
          </cell>
          <cell r="L110" t="str">
            <v>0314 0340410120 244</v>
          </cell>
        </row>
        <row r="112">
          <cell r="A112" t="str">
            <v>Увеличение стоимости материальных запасов</v>
          </cell>
          <cell r="L112" t="str">
            <v>0314 0340410120 244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  <cell r="Q113">
            <v>5000</v>
          </cell>
          <cell r="T113" t="str">
            <v>-</v>
          </cell>
        </row>
        <row r="114">
          <cell r="A114" t="str">
            <v>Прочие работы, услуги</v>
          </cell>
          <cell r="L114" t="str">
            <v>0405 1300110520 244</v>
          </cell>
          <cell r="O114" t="str">
            <v>226</v>
          </cell>
        </row>
        <row r="115">
          <cell r="A115" t="str">
            <v>Транспортные услуги</v>
          </cell>
          <cell r="L115" t="str">
            <v>0409 0420210130 244</v>
          </cell>
          <cell r="O115" t="str">
            <v>222</v>
          </cell>
        </row>
        <row r="116">
          <cell r="A116" t="str">
            <v>Работы, услуги по содержанию имущества</v>
          </cell>
          <cell r="L116" t="str">
            <v>0409 0420210130 244</v>
          </cell>
          <cell r="O116" t="str">
            <v>225</v>
          </cell>
        </row>
        <row r="117">
          <cell r="A117" t="str">
            <v>Прочие работы, услуги</v>
          </cell>
          <cell r="L117" t="str">
            <v>0409 0420210130 244</v>
          </cell>
          <cell r="O117" t="str">
            <v>226</v>
          </cell>
        </row>
        <row r="118">
          <cell r="A118" t="str">
            <v>Увеличение стоимости материальных запасов</v>
          </cell>
          <cell r="L118" t="str">
            <v>0409 0420210130 244</v>
          </cell>
        </row>
        <row r="119">
          <cell r="A119" t="str">
            <v>Работы, услуги по содержанию имущества</v>
          </cell>
          <cell r="L119" t="str">
            <v>0409 04202S2440 244</v>
          </cell>
          <cell r="O119" t="str">
            <v>225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</row>
        <row r="124">
          <cell r="A124" t="str">
            <v>Коммунальные услуги</v>
          </cell>
          <cell r="O124" t="str">
            <v>223</v>
          </cell>
        </row>
        <row r="125">
          <cell r="A125" t="str">
            <v>Работы, услуги по содержанию имущества</v>
          </cell>
          <cell r="L125" t="str">
            <v>0503 0500110630 244</v>
          </cell>
          <cell r="O125" t="str">
            <v>225</v>
          </cell>
        </row>
        <row r="126">
          <cell r="A126" t="str">
            <v>Прочие работы, услуги</v>
          </cell>
          <cell r="L126" t="str">
            <v>0503 0500110630 244</v>
          </cell>
          <cell r="O126" t="str">
            <v>226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</row>
        <row r="130">
          <cell r="A130" t="str">
            <v>Увеличение стоимости материальных запасов</v>
          </cell>
          <cell r="L130" t="str">
            <v>0503 0500110670 244</v>
          </cell>
        </row>
        <row r="131">
          <cell r="A131" t="str">
            <v>Работы, услуги по содержанию имущества</v>
          </cell>
          <cell r="L131" t="str">
            <v>0503 1510110550 244</v>
          </cell>
          <cell r="O131" t="str">
            <v>225</v>
          </cell>
        </row>
        <row r="132">
          <cell r="A132" t="str">
            <v>Прочие работы, услуги</v>
          </cell>
          <cell r="L132" t="str">
            <v>0503 1510110550 244</v>
          </cell>
          <cell r="O132" t="str">
            <v>226</v>
          </cell>
        </row>
        <row r="134">
          <cell r="A134" t="str">
            <v>Увеличение стоимости материальных запасов</v>
          </cell>
          <cell r="L134" t="str">
            <v>0707 0700110280 244</v>
          </cell>
        </row>
        <row r="135">
          <cell r="A135" t="str">
            <v>Заработная плата</v>
          </cell>
          <cell r="L135" t="str">
            <v>0801 0810100590 111</v>
          </cell>
          <cell r="O135" t="str">
            <v>211</v>
          </cell>
        </row>
        <row r="136">
          <cell r="A136" t="str">
            <v>Начисления на выплаты по оплате труда</v>
          </cell>
          <cell r="L136" t="str">
            <v>0801 0810100590 119</v>
          </cell>
          <cell r="O136" t="str">
            <v>213</v>
          </cell>
        </row>
        <row r="137">
          <cell r="A137" t="str">
            <v>Услуги связи</v>
          </cell>
          <cell r="L137" t="str">
            <v>0801 0810100590 244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</row>
        <row r="142">
          <cell r="A142" t="str">
            <v>Увеличение стоимости материальных запасов</v>
          </cell>
          <cell r="L142" t="str">
            <v>0801 0810100590 244</v>
          </cell>
        </row>
        <row r="145">
          <cell r="A145" t="str">
            <v>Прочие расходы</v>
          </cell>
          <cell r="L145" t="str">
            <v>0801 0810100590 853</v>
          </cell>
        </row>
        <row r="146">
          <cell r="A146" t="str">
            <v>Увеличение стоимости материальных запасов</v>
          </cell>
          <cell r="L146" t="str">
            <v>0801 0810109010 244</v>
          </cell>
        </row>
        <row r="147">
          <cell r="A147" t="str">
            <v>Заработная плата</v>
          </cell>
          <cell r="L147" t="str">
            <v>0801 0820200590 111</v>
          </cell>
          <cell r="O147" t="str">
            <v>211</v>
          </cell>
        </row>
        <row r="148">
          <cell r="A148" t="str">
            <v>Начисления на выплаты по оплате труда</v>
          </cell>
          <cell r="L148" t="str">
            <v>0801 0820200590 119</v>
          </cell>
          <cell r="O148" t="str">
            <v>213</v>
          </cell>
        </row>
        <row r="149">
          <cell r="A149" t="str">
            <v>Услуги связи</v>
          </cell>
          <cell r="L149" t="str">
            <v>0801 0820200590 244</v>
          </cell>
          <cell r="O149" t="str">
            <v>221</v>
          </cell>
        </row>
        <row r="150">
          <cell r="A150" t="str">
            <v>Работы, услуги по содержанию имущества</v>
          </cell>
          <cell r="L150" t="str">
            <v>0801 0820200590 244</v>
          </cell>
          <cell r="O150" t="str">
            <v>225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L152" t="str">
            <v>0801 0820200590 244</v>
          </cell>
        </row>
        <row r="156">
          <cell r="A156" t="str">
            <v>Прочие расходы</v>
          </cell>
          <cell r="L156" t="str">
            <v>0801 0820200590 853</v>
          </cell>
        </row>
        <row r="157">
          <cell r="L157" t="str">
            <v>0801 0820209010 244</v>
          </cell>
        </row>
        <row r="160">
          <cell r="A160" t="str">
            <v>Увеличение стоимости материальных запасов</v>
          </cell>
          <cell r="L160" t="str">
            <v>0801 0830310090 244</v>
          </cell>
        </row>
        <row r="161">
          <cell r="A161" t="str">
            <v>Пособия по социальной помощи населению в натуральной форме</v>
          </cell>
          <cell r="L161" t="str">
            <v>1001 1000210390 312</v>
          </cell>
          <cell r="O161" t="str">
            <v>263</v>
          </cell>
        </row>
        <row r="162">
          <cell r="A162" t="str">
            <v>Прочие работы, услуги</v>
          </cell>
          <cell r="L162" t="str">
            <v>1102 1100110310 244</v>
          </cell>
          <cell r="O162" t="str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8"/>
  <sheetViews>
    <sheetView tabSelected="1" workbookViewId="0">
      <selection activeCell="E200" sqref="E200"/>
    </sheetView>
  </sheetViews>
  <sheetFormatPr defaultRowHeight="15" x14ac:dyDescent="0.25"/>
  <cols>
    <col min="1" max="1" width="11.28515625" customWidth="1"/>
    <col min="2" max="2" width="39.7109375" customWidth="1"/>
    <col min="3" max="3" width="19.28515625" customWidth="1"/>
    <col min="4" max="4" width="11.5703125" customWidth="1"/>
    <col min="5" max="5" width="16.7109375" customWidth="1"/>
    <col min="6" max="6" width="12" customWidth="1"/>
    <col min="7" max="7" width="10.7109375" customWidth="1"/>
    <col min="8" max="8" width="25.85546875" customWidth="1"/>
  </cols>
  <sheetData>
    <row r="1" spans="2:9" x14ac:dyDescent="0.25">
      <c r="F1" s="15"/>
      <c r="G1" s="55" t="s">
        <v>114</v>
      </c>
      <c r="H1" s="55"/>
    </row>
    <row r="2" spans="2:9" x14ac:dyDescent="0.25">
      <c r="F2" s="15"/>
      <c r="G2" s="55" t="s">
        <v>215</v>
      </c>
      <c r="H2" s="55"/>
    </row>
    <row r="3" spans="2:9" x14ac:dyDescent="0.25">
      <c r="F3" s="55" t="s">
        <v>115</v>
      </c>
      <c r="G3" s="55"/>
      <c r="H3" s="55"/>
    </row>
    <row r="4" spans="2:9" x14ac:dyDescent="0.25">
      <c r="F4" s="55" t="s">
        <v>116</v>
      </c>
      <c r="G4" s="55"/>
      <c r="H4" s="55"/>
    </row>
    <row r="5" spans="2:9" x14ac:dyDescent="0.25">
      <c r="F5" s="56" t="s">
        <v>216</v>
      </c>
      <c r="G5" s="56"/>
      <c r="H5" s="56"/>
    </row>
    <row r="6" spans="2:9" x14ac:dyDescent="0.25">
      <c r="F6" s="15"/>
      <c r="G6" s="15"/>
      <c r="H6" s="15"/>
    </row>
    <row r="7" spans="2:9" x14ac:dyDescent="0.25">
      <c r="F7" s="15"/>
      <c r="G7" s="15"/>
      <c r="H7" s="15"/>
    </row>
    <row r="8" spans="2:9" ht="15.75" thickBot="1" x14ac:dyDescent="0.3">
      <c r="B8" t="s">
        <v>127</v>
      </c>
    </row>
    <row r="9" spans="2:9" ht="37.5" customHeight="1" thickBot="1" x14ac:dyDescent="0.3">
      <c r="B9" s="3" t="s">
        <v>2</v>
      </c>
      <c r="C9" s="4" t="s">
        <v>3</v>
      </c>
      <c r="D9" s="19" t="s">
        <v>130</v>
      </c>
      <c r="E9" s="4" t="s">
        <v>164</v>
      </c>
      <c r="F9" s="53" t="s">
        <v>165</v>
      </c>
      <c r="G9" s="54"/>
      <c r="H9" s="4" t="s">
        <v>166</v>
      </c>
      <c r="I9" s="5"/>
    </row>
    <row r="10" spans="2:9" ht="15.75" thickBot="1" x14ac:dyDescent="0.3">
      <c r="B10" s="6">
        <v>1</v>
      </c>
      <c r="C10" s="7">
        <v>3</v>
      </c>
      <c r="D10" s="7"/>
      <c r="E10" s="7">
        <v>4</v>
      </c>
      <c r="F10" s="58">
        <v>5</v>
      </c>
      <c r="G10" s="59"/>
      <c r="H10" s="7">
        <v>6</v>
      </c>
      <c r="I10" s="5"/>
    </row>
    <row r="11" spans="2:9" ht="15.75" thickBot="1" x14ac:dyDescent="0.3">
      <c r="B11" s="8" t="s">
        <v>4</v>
      </c>
      <c r="C11" s="9" t="s">
        <v>1</v>
      </c>
      <c r="D11" s="21"/>
      <c r="E11" s="2">
        <f>E12+E57</f>
        <v>66955104.799999997</v>
      </c>
      <c r="F11" s="48">
        <f>F12+F57</f>
        <v>19211026.82</v>
      </c>
      <c r="G11" s="49"/>
      <c r="H11" s="2">
        <f>E11-F11</f>
        <v>47744077.979999997</v>
      </c>
      <c r="I11" s="5"/>
    </row>
    <row r="12" spans="2:9" ht="15.75" thickBot="1" x14ac:dyDescent="0.3">
      <c r="B12" s="8" t="s">
        <v>5</v>
      </c>
      <c r="C12" s="9" t="s">
        <v>6</v>
      </c>
      <c r="D12" s="21"/>
      <c r="E12" s="2">
        <f>E13+E20+E26+E30+E38+E48+E44+E54</f>
        <v>29619400</v>
      </c>
      <c r="F12" s="48">
        <f>F13+F20+F26+F30+F38+F44+F54+F48</f>
        <v>12475963.9</v>
      </c>
      <c r="G12" s="49"/>
      <c r="H12" s="2">
        <f t="shared" ref="H12:H75" si="0">E12-F12</f>
        <v>17143436.100000001</v>
      </c>
      <c r="I12" s="5"/>
    </row>
    <row r="13" spans="2:9" ht="21.75" customHeight="1" thickBot="1" x14ac:dyDescent="0.3">
      <c r="B13" s="8" t="s">
        <v>7</v>
      </c>
      <c r="C13" s="9" t="s">
        <v>8</v>
      </c>
      <c r="D13" s="21"/>
      <c r="E13" s="2">
        <f>E14</f>
        <v>11535800</v>
      </c>
      <c r="F13" s="48">
        <f t="shared" ref="F13" si="1">F14</f>
        <v>7607308.5800000001</v>
      </c>
      <c r="G13" s="49"/>
      <c r="H13" s="2">
        <f t="shared" si="0"/>
        <v>3928491.42</v>
      </c>
      <c r="I13" s="5"/>
    </row>
    <row r="14" spans="2:9" ht="21.75" customHeight="1" thickBot="1" x14ac:dyDescent="0.3">
      <c r="B14" s="8" t="s">
        <v>9</v>
      </c>
      <c r="C14" s="9" t="s">
        <v>10</v>
      </c>
      <c r="D14" s="21"/>
      <c r="E14" s="2">
        <f>E15+E16+E17+E18</f>
        <v>11535800</v>
      </c>
      <c r="F14" s="48">
        <f>F15+F16+F17+F18+F19</f>
        <v>7607308.5800000001</v>
      </c>
      <c r="G14" s="49"/>
      <c r="H14" s="2">
        <f t="shared" si="0"/>
        <v>3928491.42</v>
      </c>
      <c r="I14" s="5"/>
    </row>
    <row r="15" spans="2:9" ht="93.75" customHeight="1" thickBot="1" x14ac:dyDescent="0.3">
      <c r="B15" s="8" t="s">
        <v>11</v>
      </c>
      <c r="C15" s="9" t="s">
        <v>12</v>
      </c>
      <c r="D15" s="21"/>
      <c r="E15" s="2">
        <v>11060800</v>
      </c>
      <c r="F15" s="48">
        <v>6915520.7800000003</v>
      </c>
      <c r="G15" s="49"/>
      <c r="H15" s="2">
        <f t="shared" si="0"/>
        <v>4145279.2199999997</v>
      </c>
      <c r="I15" s="5"/>
    </row>
    <row r="16" spans="2:9" ht="106.5" customHeight="1" thickBot="1" x14ac:dyDescent="0.3">
      <c r="B16" s="8" t="s">
        <v>13</v>
      </c>
      <c r="C16" s="9" t="s">
        <v>14</v>
      </c>
      <c r="D16" s="21"/>
      <c r="E16" s="2">
        <v>51000</v>
      </c>
      <c r="F16" s="48">
        <v>53978.17</v>
      </c>
      <c r="G16" s="49"/>
      <c r="H16" s="2">
        <f t="shared" si="0"/>
        <v>-2978.1699999999983</v>
      </c>
      <c r="I16" s="5"/>
    </row>
    <row r="17" spans="2:9" ht="60.75" customHeight="1" thickBot="1" x14ac:dyDescent="0.3">
      <c r="B17" s="8" t="s">
        <v>15</v>
      </c>
      <c r="C17" s="9" t="s">
        <v>16</v>
      </c>
      <c r="D17" s="21"/>
      <c r="E17" s="2">
        <v>410000</v>
      </c>
      <c r="F17" s="48">
        <v>290662.18</v>
      </c>
      <c r="G17" s="49"/>
      <c r="H17" s="2">
        <f t="shared" si="0"/>
        <v>119337.82</v>
      </c>
      <c r="I17" s="5"/>
    </row>
    <row r="18" spans="2:9" ht="90" customHeight="1" thickBot="1" x14ac:dyDescent="0.3">
      <c r="B18" s="8" t="s">
        <v>17</v>
      </c>
      <c r="C18" s="9" t="s">
        <v>18</v>
      </c>
      <c r="D18" s="21"/>
      <c r="E18" s="2">
        <v>14000</v>
      </c>
      <c r="F18" s="48">
        <v>5592.5</v>
      </c>
      <c r="G18" s="49"/>
      <c r="H18" s="2">
        <f t="shared" si="0"/>
        <v>8407.5</v>
      </c>
      <c r="I18" s="5"/>
    </row>
    <row r="19" spans="2:9" ht="90" customHeight="1" thickBot="1" x14ac:dyDescent="0.3">
      <c r="B19" s="40" t="s">
        <v>184</v>
      </c>
      <c r="C19" s="41" t="s">
        <v>185</v>
      </c>
      <c r="D19" s="36"/>
      <c r="E19" s="2">
        <v>0</v>
      </c>
      <c r="F19" s="48">
        <v>341554.95</v>
      </c>
      <c r="G19" s="49"/>
      <c r="H19" s="2">
        <f t="shared" si="0"/>
        <v>-341554.95</v>
      </c>
      <c r="I19" s="5"/>
    </row>
    <row r="20" spans="2:9" ht="32.25" thickBot="1" x14ac:dyDescent="0.3">
      <c r="B20" s="8" t="s">
        <v>19</v>
      </c>
      <c r="C20" s="9" t="s">
        <v>20</v>
      </c>
      <c r="D20" s="21"/>
      <c r="E20" s="2">
        <f>E21</f>
        <v>6023000</v>
      </c>
      <c r="F20" s="48">
        <f>F21</f>
        <v>2893541.72</v>
      </c>
      <c r="G20" s="49"/>
      <c r="H20" s="2">
        <f t="shared" si="0"/>
        <v>3129458.28</v>
      </c>
      <c r="I20" s="5"/>
    </row>
    <row r="21" spans="2:9" ht="32.25" thickBot="1" x14ac:dyDescent="0.3">
      <c r="B21" s="8" t="s">
        <v>21</v>
      </c>
      <c r="C21" s="9" t="s">
        <v>22</v>
      </c>
      <c r="D21" s="21"/>
      <c r="E21" s="2">
        <f>SUM(E22:E25)</f>
        <v>6023000</v>
      </c>
      <c r="F21" s="48">
        <f>F22+F23+F24+F25</f>
        <v>2893541.72</v>
      </c>
      <c r="G21" s="49"/>
      <c r="H21" s="2">
        <f t="shared" si="0"/>
        <v>3129458.28</v>
      </c>
      <c r="I21" s="5"/>
    </row>
    <row r="22" spans="2:9" ht="63.75" thickBot="1" x14ac:dyDescent="0.3">
      <c r="B22" s="8" t="s">
        <v>23</v>
      </c>
      <c r="C22" s="9" t="s">
        <v>24</v>
      </c>
      <c r="D22" s="21"/>
      <c r="E22" s="2">
        <v>2828600</v>
      </c>
      <c r="F22" s="48">
        <v>1308475.04</v>
      </c>
      <c r="G22" s="49"/>
      <c r="H22" s="2">
        <f t="shared" si="0"/>
        <v>1520124.96</v>
      </c>
      <c r="I22" s="5"/>
    </row>
    <row r="23" spans="2:9" ht="74.25" thickBot="1" x14ac:dyDescent="0.3">
      <c r="B23" s="8" t="s">
        <v>25</v>
      </c>
      <c r="C23" s="9" t="s">
        <v>26</v>
      </c>
      <c r="D23" s="21"/>
      <c r="E23" s="2">
        <v>30000</v>
      </c>
      <c r="F23" s="48">
        <v>9856.74</v>
      </c>
      <c r="G23" s="49"/>
      <c r="H23" s="2">
        <f t="shared" si="0"/>
        <v>20143.260000000002</v>
      </c>
      <c r="I23" s="5"/>
    </row>
    <row r="24" spans="2:9" ht="63.75" thickBot="1" x14ac:dyDescent="0.3">
      <c r="B24" s="8" t="s">
        <v>27</v>
      </c>
      <c r="C24" s="9" t="s">
        <v>28</v>
      </c>
      <c r="D24" s="21"/>
      <c r="E24" s="2">
        <v>3164400</v>
      </c>
      <c r="F24" s="48">
        <v>1819445.74</v>
      </c>
      <c r="G24" s="49"/>
      <c r="H24" s="2">
        <f t="shared" si="0"/>
        <v>1344954.26</v>
      </c>
      <c r="I24" s="5"/>
    </row>
    <row r="25" spans="2:9" ht="63.75" thickBot="1" x14ac:dyDescent="0.3">
      <c r="B25" s="8" t="s">
        <v>29</v>
      </c>
      <c r="C25" s="9" t="s">
        <v>30</v>
      </c>
      <c r="D25" s="21"/>
      <c r="E25" s="1">
        <v>0</v>
      </c>
      <c r="F25" s="48">
        <v>-244235.8</v>
      </c>
      <c r="G25" s="49"/>
      <c r="H25" s="2">
        <f t="shared" si="0"/>
        <v>244235.8</v>
      </c>
      <c r="I25" s="5"/>
    </row>
    <row r="26" spans="2:9" ht="15.75" thickBot="1" x14ac:dyDescent="0.3">
      <c r="B26" s="8" t="s">
        <v>31</v>
      </c>
      <c r="C26" s="9" t="s">
        <v>32</v>
      </c>
      <c r="D26" s="21"/>
      <c r="E26" s="2">
        <f>E27</f>
        <v>245000</v>
      </c>
      <c r="F26" s="48">
        <f>F27</f>
        <v>245798.5</v>
      </c>
      <c r="G26" s="49"/>
      <c r="H26" s="2">
        <f t="shared" si="0"/>
        <v>-798.5</v>
      </c>
      <c r="I26" s="5"/>
    </row>
    <row r="27" spans="2:9" ht="15.75" thickBot="1" x14ac:dyDescent="0.3">
      <c r="B27" s="8" t="s">
        <v>33</v>
      </c>
      <c r="C27" s="9" t="s">
        <v>34</v>
      </c>
      <c r="D27" s="21"/>
      <c r="E27" s="2">
        <f>E28</f>
        <v>245000</v>
      </c>
      <c r="F27" s="48">
        <f>F28</f>
        <v>245798.5</v>
      </c>
      <c r="G27" s="49"/>
      <c r="H27" s="2">
        <f t="shared" si="0"/>
        <v>-798.5</v>
      </c>
      <c r="I27" s="5"/>
    </row>
    <row r="28" spans="2:9" ht="15.75" thickBot="1" x14ac:dyDescent="0.3">
      <c r="B28" s="8" t="s">
        <v>33</v>
      </c>
      <c r="C28" s="9" t="s">
        <v>35</v>
      </c>
      <c r="D28" s="21"/>
      <c r="E28" s="2">
        <v>245000</v>
      </c>
      <c r="F28" s="48">
        <v>245798.5</v>
      </c>
      <c r="G28" s="49"/>
      <c r="H28" s="2">
        <f t="shared" si="0"/>
        <v>-798.5</v>
      </c>
      <c r="I28" s="5"/>
    </row>
    <row r="29" spans="2:9" ht="32.25" thickBot="1" x14ac:dyDescent="0.3">
      <c r="B29" s="8" t="s">
        <v>36</v>
      </c>
      <c r="C29" s="9" t="s">
        <v>37</v>
      </c>
      <c r="D29" s="21"/>
      <c r="E29" s="1">
        <v>0</v>
      </c>
      <c r="F29" s="70">
        <v>0</v>
      </c>
      <c r="G29" s="71"/>
      <c r="H29" s="2">
        <f t="shared" si="0"/>
        <v>0</v>
      </c>
      <c r="I29" s="5"/>
    </row>
    <row r="30" spans="2:9" ht="15.75" thickBot="1" x14ac:dyDescent="0.3">
      <c r="B30" s="8" t="s">
        <v>38</v>
      </c>
      <c r="C30" s="9" t="s">
        <v>39</v>
      </c>
      <c r="D30" s="21"/>
      <c r="E30" s="2">
        <f>E31+E33</f>
        <v>11603600</v>
      </c>
      <c r="F30" s="48">
        <f>F31+F33</f>
        <v>1689031.1500000001</v>
      </c>
      <c r="G30" s="49"/>
      <c r="H30" s="2">
        <f t="shared" si="0"/>
        <v>9914568.8499999996</v>
      </c>
      <c r="I30" s="5"/>
    </row>
    <row r="31" spans="2:9" ht="15.75" thickBot="1" x14ac:dyDescent="0.3">
      <c r="B31" s="8" t="s">
        <v>40</v>
      </c>
      <c r="C31" s="9" t="s">
        <v>41</v>
      </c>
      <c r="D31" s="21"/>
      <c r="E31" s="2">
        <f>E32</f>
        <v>5800000</v>
      </c>
      <c r="F31" s="48">
        <f>F32</f>
        <v>310046.25</v>
      </c>
      <c r="G31" s="49"/>
      <c r="H31" s="2">
        <f t="shared" si="0"/>
        <v>5489953.75</v>
      </c>
      <c r="I31" s="5"/>
    </row>
    <row r="32" spans="2:9" ht="42.75" thickBot="1" x14ac:dyDescent="0.3">
      <c r="B32" s="8" t="s">
        <v>42</v>
      </c>
      <c r="C32" s="9" t="s">
        <v>43</v>
      </c>
      <c r="D32" s="21"/>
      <c r="E32" s="2">
        <v>5800000</v>
      </c>
      <c r="F32" s="48">
        <v>310046.25</v>
      </c>
      <c r="G32" s="49"/>
      <c r="H32" s="2">
        <f t="shared" si="0"/>
        <v>5489953.75</v>
      </c>
      <c r="I32" s="5"/>
    </row>
    <row r="33" spans="2:9" ht="15.75" thickBot="1" x14ac:dyDescent="0.3">
      <c r="B33" s="8" t="s">
        <v>44</v>
      </c>
      <c r="C33" s="9" t="s">
        <v>45</v>
      </c>
      <c r="D33" s="21"/>
      <c r="E33" s="2">
        <f>E34+E36</f>
        <v>5803600</v>
      </c>
      <c r="F33" s="48">
        <f t="shared" ref="F33" si="2">F34+F36</f>
        <v>1378984.9000000001</v>
      </c>
      <c r="G33" s="49"/>
      <c r="H33" s="2">
        <f t="shared" si="0"/>
        <v>4424615.0999999996</v>
      </c>
      <c r="I33" s="5"/>
    </row>
    <row r="34" spans="2:9" ht="15.75" thickBot="1" x14ac:dyDescent="0.3">
      <c r="B34" s="8" t="s">
        <v>46</v>
      </c>
      <c r="C34" s="9" t="s">
        <v>47</v>
      </c>
      <c r="D34" s="21"/>
      <c r="E34" s="2">
        <f>E35</f>
        <v>2000000</v>
      </c>
      <c r="F34" s="48">
        <f>F35</f>
        <v>1150938.8400000001</v>
      </c>
      <c r="G34" s="49"/>
      <c r="H34" s="2">
        <f t="shared" si="0"/>
        <v>849061.15999999992</v>
      </c>
      <c r="I34" s="5"/>
    </row>
    <row r="35" spans="2:9" ht="32.25" thickBot="1" x14ac:dyDescent="0.3">
      <c r="B35" s="8" t="s">
        <v>48</v>
      </c>
      <c r="C35" s="9" t="s">
        <v>49</v>
      </c>
      <c r="D35" s="21"/>
      <c r="E35" s="2">
        <v>2000000</v>
      </c>
      <c r="F35" s="48">
        <v>1150938.8400000001</v>
      </c>
      <c r="G35" s="49"/>
      <c r="H35" s="2">
        <f t="shared" si="0"/>
        <v>849061.15999999992</v>
      </c>
      <c r="I35" s="5"/>
    </row>
    <row r="36" spans="2:9" ht="15.75" thickBot="1" x14ac:dyDescent="0.3">
      <c r="B36" s="8" t="s">
        <v>50</v>
      </c>
      <c r="C36" s="9" t="s">
        <v>51</v>
      </c>
      <c r="D36" s="21"/>
      <c r="E36" s="2">
        <f>E37</f>
        <v>3803600</v>
      </c>
      <c r="F36" s="48">
        <f>F37</f>
        <v>228046.06</v>
      </c>
      <c r="G36" s="49"/>
      <c r="H36" s="2">
        <f t="shared" si="0"/>
        <v>3575553.94</v>
      </c>
      <c r="I36" s="5"/>
    </row>
    <row r="37" spans="2:9" ht="32.25" thickBot="1" x14ac:dyDescent="0.3">
      <c r="B37" s="8" t="s">
        <v>52</v>
      </c>
      <c r="C37" s="9" t="s">
        <v>53</v>
      </c>
      <c r="D37" s="21"/>
      <c r="E37" s="2">
        <v>3803600</v>
      </c>
      <c r="F37" s="48">
        <v>228046.06</v>
      </c>
      <c r="G37" s="49"/>
      <c r="H37" s="2">
        <f t="shared" si="0"/>
        <v>3575553.94</v>
      </c>
      <c r="I37" s="5"/>
    </row>
    <row r="38" spans="2:9" ht="32.25" thickBot="1" x14ac:dyDescent="0.3">
      <c r="B38" s="8" t="s">
        <v>54</v>
      </c>
      <c r="C38" s="9" t="s">
        <v>55</v>
      </c>
      <c r="D38" s="21"/>
      <c r="E38" s="2">
        <f>E39</f>
        <v>184000</v>
      </c>
      <c r="F38" s="48">
        <f>F39</f>
        <v>24783.95</v>
      </c>
      <c r="G38" s="49"/>
      <c r="H38" s="2">
        <f t="shared" si="0"/>
        <v>159216.04999999999</v>
      </c>
      <c r="I38" s="5"/>
    </row>
    <row r="39" spans="2:9" ht="74.25" thickBot="1" x14ac:dyDescent="0.3">
      <c r="B39" s="8" t="s">
        <v>56</v>
      </c>
      <c r="C39" s="9" t="s">
        <v>57</v>
      </c>
      <c r="D39" s="21"/>
      <c r="E39" s="2">
        <f>E40+E42</f>
        <v>184000</v>
      </c>
      <c r="F39" s="48">
        <f>F40+F42</f>
        <v>24783.95</v>
      </c>
      <c r="G39" s="49"/>
      <c r="H39" s="2">
        <f t="shared" si="0"/>
        <v>159216.04999999999</v>
      </c>
      <c r="I39" s="5"/>
    </row>
    <row r="40" spans="2:9" ht="76.5" customHeight="1" thickBot="1" x14ac:dyDescent="0.3">
      <c r="B40" s="16" t="s">
        <v>121</v>
      </c>
      <c r="C40" s="21" t="s">
        <v>119</v>
      </c>
      <c r="D40" s="21"/>
      <c r="E40" s="2">
        <f>E41</f>
        <v>150000</v>
      </c>
      <c r="F40" s="48">
        <f>F41</f>
        <v>0</v>
      </c>
      <c r="G40" s="49"/>
      <c r="H40" s="2">
        <f t="shared" si="0"/>
        <v>150000</v>
      </c>
      <c r="I40" s="5"/>
    </row>
    <row r="41" spans="2:9" ht="78.75" customHeight="1" thickBot="1" x14ac:dyDescent="0.3">
      <c r="B41" s="16" t="s">
        <v>121</v>
      </c>
      <c r="C41" s="21" t="s">
        <v>120</v>
      </c>
      <c r="D41" s="21"/>
      <c r="E41" s="2">
        <v>150000</v>
      </c>
      <c r="F41" s="48">
        <v>0</v>
      </c>
      <c r="G41" s="49"/>
      <c r="H41" s="2">
        <f t="shared" si="0"/>
        <v>150000</v>
      </c>
      <c r="I41" s="5"/>
    </row>
    <row r="42" spans="2:9" ht="74.25" thickBot="1" x14ac:dyDescent="0.3">
      <c r="B42" s="8" t="s">
        <v>58</v>
      </c>
      <c r="C42" s="9" t="s">
        <v>59</v>
      </c>
      <c r="D42" s="21"/>
      <c r="E42" s="2">
        <f>E43</f>
        <v>34000</v>
      </c>
      <c r="F42" s="48">
        <f>F43</f>
        <v>24783.95</v>
      </c>
      <c r="G42" s="49"/>
      <c r="H42" s="2">
        <f t="shared" si="0"/>
        <v>9216.0499999999993</v>
      </c>
      <c r="I42" s="5"/>
    </row>
    <row r="43" spans="2:9" ht="63.75" thickBot="1" x14ac:dyDescent="0.3">
      <c r="B43" s="8" t="s">
        <v>60</v>
      </c>
      <c r="C43" s="9" t="s">
        <v>61</v>
      </c>
      <c r="D43" s="21"/>
      <c r="E43" s="2">
        <v>34000</v>
      </c>
      <c r="F43" s="48">
        <v>24783.95</v>
      </c>
      <c r="G43" s="49"/>
      <c r="H43" s="2">
        <f t="shared" si="0"/>
        <v>9216.0499999999993</v>
      </c>
      <c r="I43" s="5"/>
    </row>
    <row r="44" spans="2:9" ht="23.25" thickBot="1" x14ac:dyDescent="0.3">
      <c r="B44" s="37" t="s">
        <v>167</v>
      </c>
      <c r="C44" s="38" t="s">
        <v>189</v>
      </c>
      <c r="D44" s="33"/>
      <c r="E44" s="2">
        <f>E45</f>
        <v>8000</v>
      </c>
      <c r="F44" s="48">
        <f t="shared" ref="F44:F46" si="3">F45</f>
        <v>6500</v>
      </c>
      <c r="G44" s="49"/>
      <c r="H44" s="2">
        <f t="shared" si="0"/>
        <v>1500</v>
      </c>
      <c r="I44" s="5"/>
    </row>
    <row r="45" spans="2:9" ht="15.75" thickBot="1" x14ac:dyDescent="0.3">
      <c r="B45" s="37" t="s">
        <v>168</v>
      </c>
      <c r="C45" s="38" t="s">
        <v>188</v>
      </c>
      <c r="D45" s="33"/>
      <c r="E45" s="2">
        <f>E46</f>
        <v>8000</v>
      </c>
      <c r="F45" s="48">
        <f t="shared" si="3"/>
        <v>6500</v>
      </c>
      <c r="G45" s="49"/>
      <c r="H45" s="2">
        <f t="shared" si="0"/>
        <v>1500</v>
      </c>
      <c r="I45" s="5"/>
    </row>
    <row r="46" spans="2:9" ht="15.75" thickBot="1" x14ac:dyDescent="0.3">
      <c r="B46" s="37" t="s">
        <v>169</v>
      </c>
      <c r="C46" s="38" t="s">
        <v>187</v>
      </c>
      <c r="D46" s="33"/>
      <c r="E46" s="2">
        <f>E47</f>
        <v>8000</v>
      </c>
      <c r="F46" s="48">
        <f t="shared" si="3"/>
        <v>6500</v>
      </c>
      <c r="G46" s="49"/>
      <c r="H46" s="2">
        <f t="shared" si="0"/>
        <v>1500</v>
      </c>
      <c r="I46" s="5"/>
    </row>
    <row r="47" spans="2:9" ht="34.5" thickBot="1" x14ac:dyDescent="0.3">
      <c r="B47" s="37" t="s">
        <v>170</v>
      </c>
      <c r="C47" s="38" t="s">
        <v>186</v>
      </c>
      <c r="D47" s="33"/>
      <c r="E47" s="2">
        <v>8000</v>
      </c>
      <c r="F47" s="48">
        <v>6500</v>
      </c>
      <c r="G47" s="49"/>
      <c r="H47" s="2">
        <f t="shared" si="0"/>
        <v>1500</v>
      </c>
      <c r="I47" s="5"/>
    </row>
    <row r="48" spans="2:9" ht="15.75" thickBot="1" x14ac:dyDescent="0.3">
      <c r="B48" s="8" t="s">
        <v>62</v>
      </c>
      <c r="C48" s="9" t="s">
        <v>63</v>
      </c>
      <c r="D48" s="21"/>
      <c r="E48" s="2">
        <f>E49+E51</f>
        <v>20000</v>
      </c>
      <c r="F48" s="48">
        <f>F49+F51</f>
        <v>9000</v>
      </c>
      <c r="G48" s="49"/>
      <c r="H48" s="2">
        <f t="shared" si="0"/>
        <v>11000</v>
      </c>
      <c r="I48" s="5"/>
    </row>
    <row r="49" spans="2:9" ht="32.25" thickBot="1" x14ac:dyDescent="0.3">
      <c r="B49" s="8" t="s">
        <v>132</v>
      </c>
      <c r="C49" s="18" t="s">
        <v>171</v>
      </c>
      <c r="D49" s="21"/>
      <c r="E49" s="2">
        <f>E50</f>
        <v>0</v>
      </c>
      <c r="F49" s="68">
        <f>F50</f>
        <v>0</v>
      </c>
      <c r="G49" s="69"/>
      <c r="H49" s="2">
        <f t="shared" si="0"/>
        <v>0</v>
      </c>
      <c r="I49" s="5"/>
    </row>
    <row r="50" spans="2:9" ht="53.25" thickBot="1" x14ac:dyDescent="0.3">
      <c r="B50" s="8" t="s">
        <v>131</v>
      </c>
      <c r="C50" s="18" t="s">
        <v>172</v>
      </c>
      <c r="D50" s="21"/>
      <c r="E50" s="2">
        <v>0</v>
      </c>
      <c r="F50" s="48">
        <v>0</v>
      </c>
      <c r="G50" s="49"/>
      <c r="H50" s="2">
        <f t="shared" si="0"/>
        <v>0</v>
      </c>
      <c r="I50" s="5"/>
    </row>
    <row r="51" spans="2:9" ht="90" customHeight="1" thickBot="1" x14ac:dyDescent="0.3">
      <c r="B51" s="8" t="s">
        <v>134</v>
      </c>
      <c r="C51" s="9" t="s">
        <v>138</v>
      </c>
      <c r="D51" s="21"/>
      <c r="E51" s="2">
        <f>E52</f>
        <v>20000</v>
      </c>
      <c r="F51" s="48">
        <f>F52</f>
        <v>9000</v>
      </c>
      <c r="G51" s="49"/>
      <c r="H51" s="2">
        <f t="shared" si="0"/>
        <v>11000</v>
      </c>
      <c r="I51" s="5"/>
    </row>
    <row r="52" spans="2:9" ht="42.75" thickBot="1" x14ac:dyDescent="0.3">
      <c r="B52" s="11" t="s">
        <v>135</v>
      </c>
      <c r="C52" s="9" t="s">
        <v>136</v>
      </c>
      <c r="D52" s="21"/>
      <c r="E52" s="2">
        <f>E53</f>
        <v>20000</v>
      </c>
      <c r="F52" s="48">
        <f>F53</f>
        <v>9000</v>
      </c>
      <c r="G52" s="49"/>
      <c r="H52" s="2">
        <f t="shared" si="0"/>
        <v>11000</v>
      </c>
      <c r="I52" s="5"/>
    </row>
    <row r="53" spans="2:9" ht="72" customHeight="1" thickBot="1" x14ac:dyDescent="0.3">
      <c r="B53" s="39" t="s">
        <v>133</v>
      </c>
      <c r="C53" s="21" t="s">
        <v>137</v>
      </c>
      <c r="D53" s="21"/>
      <c r="E53" s="2">
        <v>20000</v>
      </c>
      <c r="F53" s="48">
        <v>9000</v>
      </c>
      <c r="G53" s="49"/>
      <c r="H53" s="2">
        <f t="shared" si="0"/>
        <v>11000</v>
      </c>
      <c r="I53" s="5"/>
    </row>
    <row r="54" spans="2:9" ht="24" customHeight="1" thickBot="1" x14ac:dyDescent="0.3">
      <c r="B54" s="40" t="s">
        <v>173</v>
      </c>
      <c r="C54" s="38" t="s">
        <v>176</v>
      </c>
      <c r="D54" s="33"/>
      <c r="E54" s="2">
        <f>E55</f>
        <v>0</v>
      </c>
      <c r="F54" s="48">
        <f>F55</f>
        <v>0</v>
      </c>
      <c r="G54" s="49"/>
      <c r="H54" s="2">
        <f t="shared" si="0"/>
        <v>0</v>
      </c>
      <c r="I54" s="5"/>
    </row>
    <row r="55" spans="2:9" ht="14.25" customHeight="1" thickBot="1" x14ac:dyDescent="0.3">
      <c r="B55" s="40" t="s">
        <v>174</v>
      </c>
      <c r="C55" s="38" t="s">
        <v>177</v>
      </c>
      <c r="D55" s="33"/>
      <c r="E55" s="2">
        <f>E56</f>
        <v>0</v>
      </c>
      <c r="F55" s="48">
        <f>F56</f>
        <v>0</v>
      </c>
      <c r="G55" s="49"/>
      <c r="H55" s="2">
        <f t="shared" si="0"/>
        <v>0</v>
      </c>
      <c r="I55" s="5"/>
    </row>
    <row r="56" spans="2:9" ht="24" customHeight="1" thickBot="1" x14ac:dyDescent="0.3">
      <c r="B56" s="40" t="s">
        <v>175</v>
      </c>
      <c r="C56" s="38" t="s">
        <v>178</v>
      </c>
      <c r="D56" s="33"/>
      <c r="E56" s="2">
        <v>0</v>
      </c>
      <c r="F56" s="48">
        <v>0</v>
      </c>
      <c r="G56" s="49"/>
      <c r="H56" s="2">
        <f t="shared" si="0"/>
        <v>0</v>
      </c>
      <c r="I56" s="5"/>
    </row>
    <row r="57" spans="2:9" ht="15.75" thickBot="1" x14ac:dyDescent="0.3">
      <c r="B57" s="8" t="s">
        <v>64</v>
      </c>
      <c r="C57" s="9" t="s">
        <v>65</v>
      </c>
      <c r="D57" s="21"/>
      <c r="E57" s="2">
        <f>E58+E75</f>
        <v>37335704.799999997</v>
      </c>
      <c r="F57" s="48">
        <f>F58+F75</f>
        <v>6735062.9199999999</v>
      </c>
      <c r="G57" s="49"/>
      <c r="H57" s="2">
        <f t="shared" si="0"/>
        <v>30600641.879999995</v>
      </c>
      <c r="I57" s="5"/>
    </row>
    <row r="58" spans="2:9" ht="32.25" thickBot="1" x14ac:dyDescent="0.3">
      <c r="B58" s="8" t="s">
        <v>66</v>
      </c>
      <c r="C58" s="9" t="s">
        <v>67</v>
      </c>
      <c r="D58" s="21"/>
      <c r="E58" s="2">
        <f>E59+E67+E72+E62</f>
        <v>37205704.799999997</v>
      </c>
      <c r="F58" s="48">
        <f>F59+F62+F67+F72</f>
        <v>6705062.9199999999</v>
      </c>
      <c r="G58" s="49"/>
      <c r="H58" s="2">
        <f t="shared" si="0"/>
        <v>30500641.879999995</v>
      </c>
      <c r="I58" s="5"/>
    </row>
    <row r="59" spans="2:9" ht="21.75" thickBot="1" x14ac:dyDescent="0.3">
      <c r="B59" s="8" t="s">
        <v>68</v>
      </c>
      <c r="C59" s="9" t="s">
        <v>139</v>
      </c>
      <c r="D59" s="21"/>
      <c r="E59" s="2">
        <f>E60</f>
        <v>12297500</v>
      </c>
      <c r="F59" s="48">
        <f>F60</f>
        <v>6153600</v>
      </c>
      <c r="G59" s="49"/>
      <c r="H59" s="2">
        <f t="shared" si="0"/>
        <v>6143900</v>
      </c>
      <c r="I59" s="5"/>
    </row>
    <row r="60" spans="2:9" ht="27.75" customHeight="1" thickBot="1" x14ac:dyDescent="0.3">
      <c r="B60" s="16" t="s">
        <v>122</v>
      </c>
      <c r="C60" s="21" t="s">
        <v>124</v>
      </c>
      <c r="D60" s="21"/>
      <c r="E60" s="26">
        <f>E61</f>
        <v>12297500</v>
      </c>
      <c r="F60" s="68">
        <f>F61</f>
        <v>6153600</v>
      </c>
      <c r="G60" s="69"/>
      <c r="H60" s="2">
        <f t="shared" si="0"/>
        <v>6143900</v>
      </c>
      <c r="I60" s="5"/>
    </row>
    <row r="61" spans="2:9" ht="26.25" customHeight="1" thickBot="1" x14ac:dyDescent="0.3">
      <c r="B61" s="16" t="s">
        <v>123</v>
      </c>
      <c r="C61" s="21" t="s">
        <v>125</v>
      </c>
      <c r="D61" s="21"/>
      <c r="E61" s="26">
        <v>12297500</v>
      </c>
      <c r="F61" s="68">
        <v>6153600</v>
      </c>
      <c r="G61" s="69"/>
      <c r="H61" s="2">
        <f t="shared" si="0"/>
        <v>6143900</v>
      </c>
      <c r="I61" s="5"/>
    </row>
    <row r="62" spans="2:9" ht="26.25" customHeight="1" thickBot="1" x14ac:dyDescent="0.3">
      <c r="B62" s="37" t="s">
        <v>68</v>
      </c>
      <c r="C62" s="38" t="s">
        <v>181</v>
      </c>
      <c r="D62" s="36"/>
      <c r="E62" s="26">
        <f>E63+E65</f>
        <v>23668100</v>
      </c>
      <c r="F62" s="48">
        <f t="shared" ref="F62" si="4">F63+F65</f>
        <v>0</v>
      </c>
      <c r="G62" s="49"/>
      <c r="H62" s="2">
        <f t="shared" si="0"/>
        <v>23668100</v>
      </c>
      <c r="I62" s="5"/>
    </row>
    <row r="63" spans="2:9" ht="26.25" customHeight="1" thickBot="1" x14ac:dyDescent="0.3">
      <c r="B63" s="37" t="s">
        <v>179</v>
      </c>
      <c r="C63" s="38" t="s">
        <v>182</v>
      </c>
      <c r="D63" s="36"/>
      <c r="E63" s="26">
        <f>E64</f>
        <v>12092300</v>
      </c>
      <c r="F63" s="48">
        <f t="shared" ref="F63" si="5">F64</f>
        <v>0</v>
      </c>
      <c r="G63" s="49"/>
      <c r="H63" s="2">
        <f t="shared" si="0"/>
        <v>12092300</v>
      </c>
      <c r="I63" s="5"/>
    </row>
    <row r="64" spans="2:9" ht="26.25" customHeight="1" thickBot="1" x14ac:dyDescent="0.3">
      <c r="B64" s="37" t="s">
        <v>180</v>
      </c>
      <c r="C64" s="38" t="s">
        <v>183</v>
      </c>
      <c r="D64" s="36"/>
      <c r="E64" s="26">
        <v>12092300</v>
      </c>
      <c r="F64" s="48">
        <v>0</v>
      </c>
      <c r="G64" s="49"/>
      <c r="H64" s="2">
        <f t="shared" si="0"/>
        <v>12092300</v>
      </c>
      <c r="I64" s="5"/>
    </row>
    <row r="65" spans="2:9" ht="15.75" thickBot="1" x14ac:dyDescent="0.3">
      <c r="B65" s="8" t="s">
        <v>69</v>
      </c>
      <c r="C65" s="9" t="s">
        <v>140</v>
      </c>
      <c r="D65" s="21"/>
      <c r="E65" s="2">
        <f>E66</f>
        <v>11575800</v>
      </c>
      <c r="F65" s="48">
        <f>F66</f>
        <v>0</v>
      </c>
      <c r="G65" s="49"/>
      <c r="H65" s="2">
        <f t="shared" si="0"/>
        <v>11575800</v>
      </c>
      <c r="I65" s="5"/>
    </row>
    <row r="66" spans="2:9" ht="15.75" thickBot="1" x14ac:dyDescent="0.3">
      <c r="B66" s="8" t="s">
        <v>70</v>
      </c>
      <c r="C66" s="9" t="s">
        <v>141</v>
      </c>
      <c r="D66" s="21"/>
      <c r="E66" s="2">
        <v>11575800</v>
      </c>
      <c r="F66" s="48">
        <v>0</v>
      </c>
      <c r="G66" s="49"/>
      <c r="H66" s="2">
        <f t="shared" si="0"/>
        <v>11575800</v>
      </c>
      <c r="I66" s="5"/>
    </row>
    <row r="67" spans="2:9" ht="21.75" thickBot="1" x14ac:dyDescent="0.3">
      <c r="B67" s="8" t="s">
        <v>71</v>
      </c>
      <c r="C67" s="21" t="s">
        <v>126</v>
      </c>
      <c r="D67" s="21"/>
      <c r="E67" s="2">
        <f>E68</f>
        <v>498200</v>
      </c>
      <c r="F67" s="48">
        <f>F68</f>
        <v>183217.54</v>
      </c>
      <c r="G67" s="49"/>
      <c r="H67" s="2">
        <f t="shared" si="0"/>
        <v>314982.45999999996</v>
      </c>
      <c r="I67" s="5"/>
    </row>
    <row r="68" spans="2:9" ht="32.25" thickBot="1" x14ac:dyDescent="0.3">
      <c r="B68" s="8" t="s">
        <v>72</v>
      </c>
      <c r="C68" s="9" t="s">
        <v>142</v>
      </c>
      <c r="D68" s="21"/>
      <c r="E68" s="2">
        <f>E69+E70</f>
        <v>498200</v>
      </c>
      <c r="F68" s="48">
        <f>F69+F70</f>
        <v>183217.54</v>
      </c>
      <c r="G68" s="49"/>
      <c r="H68" s="2">
        <f t="shared" si="0"/>
        <v>314982.45999999996</v>
      </c>
      <c r="I68" s="5"/>
    </row>
    <row r="69" spans="2:9" ht="42.75" thickBot="1" x14ac:dyDescent="0.3">
      <c r="B69" s="8" t="s">
        <v>73</v>
      </c>
      <c r="C69" s="9" t="s">
        <v>143</v>
      </c>
      <c r="D69" s="21"/>
      <c r="E69" s="2">
        <v>490600</v>
      </c>
      <c r="F69" s="48">
        <v>183217.54</v>
      </c>
      <c r="G69" s="49"/>
      <c r="H69" s="2">
        <f t="shared" si="0"/>
        <v>307382.45999999996</v>
      </c>
      <c r="I69" s="5"/>
    </row>
    <row r="70" spans="2:9" ht="32.25" thickBot="1" x14ac:dyDescent="0.3">
      <c r="B70" s="8" t="s">
        <v>74</v>
      </c>
      <c r="C70" s="9" t="s">
        <v>144</v>
      </c>
      <c r="D70" s="21"/>
      <c r="E70" s="2">
        <f>E71</f>
        <v>7600</v>
      </c>
      <c r="F70" s="48">
        <f>F71</f>
        <v>0</v>
      </c>
      <c r="G70" s="49"/>
      <c r="H70" s="2">
        <f t="shared" si="0"/>
        <v>7600</v>
      </c>
      <c r="I70" s="5"/>
    </row>
    <row r="71" spans="2:9" ht="32.25" thickBot="1" x14ac:dyDescent="0.3">
      <c r="B71" s="8" t="s">
        <v>75</v>
      </c>
      <c r="C71" s="25" t="s">
        <v>145</v>
      </c>
      <c r="D71" s="21"/>
      <c r="E71" s="2">
        <v>7600</v>
      </c>
      <c r="F71" s="48">
        <v>0</v>
      </c>
      <c r="G71" s="49"/>
      <c r="H71" s="2">
        <f t="shared" si="0"/>
        <v>7600</v>
      </c>
      <c r="I71" s="5"/>
    </row>
    <row r="72" spans="2:9" ht="15.75" thickBot="1" x14ac:dyDescent="0.3">
      <c r="B72" s="16" t="s">
        <v>146</v>
      </c>
      <c r="C72" s="25" t="s">
        <v>148</v>
      </c>
      <c r="D72" s="25"/>
      <c r="E72" s="2">
        <f>E73</f>
        <v>741904.8</v>
      </c>
      <c r="F72" s="48">
        <f>F73</f>
        <v>368245.38</v>
      </c>
      <c r="G72" s="49"/>
      <c r="H72" s="2">
        <f t="shared" si="0"/>
        <v>373659.42000000004</v>
      </c>
      <c r="I72" s="5"/>
    </row>
    <row r="73" spans="2:9" ht="53.25" thickBot="1" x14ac:dyDescent="0.3">
      <c r="B73" s="16" t="s">
        <v>150</v>
      </c>
      <c r="C73" s="25" t="s">
        <v>149</v>
      </c>
      <c r="D73" s="25"/>
      <c r="E73" s="2">
        <f>E74</f>
        <v>741904.8</v>
      </c>
      <c r="F73" s="48">
        <f>F74</f>
        <v>368245.38</v>
      </c>
      <c r="G73" s="49"/>
      <c r="H73" s="2">
        <f t="shared" si="0"/>
        <v>373659.42000000004</v>
      </c>
      <c r="I73" s="5"/>
    </row>
    <row r="74" spans="2:9" ht="63.75" thickBot="1" x14ac:dyDescent="0.3">
      <c r="B74" s="16" t="s">
        <v>147</v>
      </c>
      <c r="C74" s="25" t="s">
        <v>151</v>
      </c>
      <c r="D74" s="25"/>
      <c r="E74" s="2">
        <v>741904.8</v>
      </c>
      <c r="F74" s="48">
        <v>368245.38</v>
      </c>
      <c r="G74" s="49"/>
      <c r="H74" s="2">
        <f t="shared" si="0"/>
        <v>373659.42000000004</v>
      </c>
      <c r="I74" s="5"/>
    </row>
    <row r="75" spans="2:9" ht="15.75" thickBot="1" x14ac:dyDescent="0.3">
      <c r="B75" s="8" t="s">
        <v>76</v>
      </c>
      <c r="C75" s="9" t="s">
        <v>77</v>
      </c>
      <c r="D75" s="21"/>
      <c r="E75" s="2">
        <f>E76</f>
        <v>130000</v>
      </c>
      <c r="F75" s="48">
        <f>F76</f>
        <v>30000</v>
      </c>
      <c r="G75" s="49"/>
      <c r="H75" s="2">
        <f t="shared" si="0"/>
        <v>100000</v>
      </c>
      <c r="I75" s="5"/>
    </row>
    <row r="76" spans="2:9" ht="21.75" thickBot="1" x14ac:dyDescent="0.3">
      <c r="B76" s="8" t="s">
        <v>78</v>
      </c>
      <c r="C76" s="9" t="s">
        <v>79</v>
      </c>
      <c r="D76" s="21"/>
      <c r="E76" s="2">
        <f>E77</f>
        <v>130000</v>
      </c>
      <c r="F76" s="48">
        <f>F77</f>
        <v>30000</v>
      </c>
      <c r="G76" s="49"/>
      <c r="H76" s="2">
        <f t="shared" ref="H76:H79" si="6">E76-F76</f>
        <v>100000</v>
      </c>
      <c r="I76" s="5"/>
    </row>
    <row r="77" spans="2:9" ht="21.75" thickBot="1" x14ac:dyDescent="0.3">
      <c r="B77" s="8" t="s">
        <v>78</v>
      </c>
      <c r="C77" s="9" t="s">
        <v>80</v>
      </c>
      <c r="D77" s="21"/>
      <c r="E77" s="2">
        <v>130000</v>
      </c>
      <c r="F77" s="48">
        <v>30000</v>
      </c>
      <c r="G77" s="49"/>
      <c r="H77" s="2">
        <f t="shared" si="6"/>
        <v>100000</v>
      </c>
      <c r="I77" s="5"/>
    </row>
    <row r="78" spans="2:9" ht="32.25" thickBot="1" x14ac:dyDescent="0.3">
      <c r="B78" s="8" t="s">
        <v>81</v>
      </c>
      <c r="C78" s="9" t="s">
        <v>82</v>
      </c>
      <c r="D78" s="21"/>
      <c r="E78" s="2">
        <v>0</v>
      </c>
      <c r="F78" s="48">
        <v>0</v>
      </c>
      <c r="G78" s="49"/>
      <c r="H78" s="2">
        <f t="shared" si="6"/>
        <v>0</v>
      </c>
      <c r="I78" s="5"/>
    </row>
    <row r="79" spans="2:9" ht="42.75" thickBot="1" x14ac:dyDescent="0.3">
      <c r="B79" s="8" t="s">
        <v>83</v>
      </c>
      <c r="C79" s="9" t="s">
        <v>84</v>
      </c>
      <c r="D79" s="21"/>
      <c r="E79" s="2">
        <v>0</v>
      </c>
      <c r="F79" s="48">
        <v>0</v>
      </c>
      <c r="G79" s="49"/>
      <c r="H79" s="2">
        <f t="shared" si="6"/>
        <v>0</v>
      </c>
      <c r="I79" s="5"/>
    </row>
    <row r="80" spans="2:9" x14ac:dyDescent="0.25">
      <c r="B80" s="66">
        <v>0</v>
      </c>
      <c r="C80" s="66"/>
      <c r="D80" s="66"/>
      <c r="E80" s="66"/>
      <c r="F80" s="66"/>
      <c r="G80" s="66"/>
      <c r="H80" s="66"/>
      <c r="I80" s="5"/>
    </row>
    <row r="81" spans="2:13" ht="15.75" thickBot="1" x14ac:dyDescent="0.3">
      <c r="B81" s="67" t="s">
        <v>128</v>
      </c>
      <c r="C81" s="67"/>
      <c r="D81" s="67"/>
      <c r="E81" s="67"/>
      <c r="F81" s="67"/>
      <c r="G81" s="67"/>
      <c r="H81" s="67"/>
      <c r="I81" s="5"/>
    </row>
    <row r="82" spans="2:13" ht="47.25" customHeight="1" x14ac:dyDescent="0.25">
      <c r="B82" s="60" t="s">
        <v>2</v>
      </c>
      <c r="C82" s="60" t="s">
        <v>85</v>
      </c>
      <c r="D82" s="60" t="str">
        <f>'[1]0503117 Отчет об исп'!$O$71</f>
        <v>КОСГУ</v>
      </c>
      <c r="E82" s="60" t="s">
        <v>164</v>
      </c>
      <c r="F82" s="62" t="s">
        <v>190</v>
      </c>
      <c r="G82" s="63"/>
      <c r="H82" s="60" t="s">
        <v>166</v>
      </c>
      <c r="I82" s="57"/>
      <c r="L82" s="51"/>
      <c r="M82" s="51"/>
    </row>
    <row r="83" spans="2:13" ht="15.75" thickBot="1" x14ac:dyDescent="0.3">
      <c r="B83" s="61"/>
      <c r="C83" s="61"/>
      <c r="D83" s="61"/>
      <c r="E83" s="61"/>
      <c r="F83" s="64">
        <v>2021</v>
      </c>
      <c r="G83" s="65"/>
      <c r="H83" s="61"/>
      <c r="I83" s="57"/>
      <c r="L83" s="51"/>
      <c r="M83" s="51"/>
    </row>
    <row r="84" spans="2:13" ht="15.75" thickBot="1" x14ac:dyDescent="0.3">
      <c r="B84" s="6">
        <v>1</v>
      </c>
      <c r="C84" s="7">
        <v>3</v>
      </c>
      <c r="D84" s="7"/>
      <c r="E84" s="7">
        <v>4</v>
      </c>
      <c r="F84" s="58">
        <v>5</v>
      </c>
      <c r="G84" s="59"/>
      <c r="H84" s="7">
        <v>6</v>
      </c>
      <c r="I84" s="5"/>
      <c r="L84" s="51"/>
      <c r="M84" s="51"/>
    </row>
    <row r="85" spans="2:13" ht="21.75" customHeight="1" thickBot="1" x14ac:dyDescent="0.3">
      <c r="B85" s="16" t="s">
        <v>87</v>
      </c>
      <c r="C85" s="21" t="s">
        <v>1</v>
      </c>
      <c r="D85" s="21"/>
      <c r="E85" s="2">
        <f>SUM(E86:E186)</f>
        <v>74867438.579999998</v>
      </c>
      <c r="F85" s="48">
        <f>SUM(F86:G186)</f>
        <v>19802710.870000001</v>
      </c>
      <c r="G85" s="49"/>
      <c r="H85" s="2">
        <f>E85-F85</f>
        <v>55064727.709999993</v>
      </c>
      <c r="I85" s="5"/>
      <c r="L85" s="51"/>
      <c r="M85" s="51"/>
    </row>
    <row r="86" spans="2:13" ht="15" customHeight="1" thickBot="1" x14ac:dyDescent="0.3">
      <c r="B86" s="16" t="str">
        <f>'[1]0503117 Отчет об исп'!A74</f>
        <v>Заработная плата</v>
      </c>
      <c r="C86" s="10" t="str">
        <f>'[1]0503117 Отчет об исп'!L74</f>
        <v>0102 5010000190 121</v>
      </c>
      <c r="D86" s="10" t="str">
        <f>'[1]0503117 Отчет об исп'!O74</f>
        <v>211</v>
      </c>
      <c r="E86" s="2">
        <v>850500</v>
      </c>
      <c r="F86" s="48">
        <v>385887.15</v>
      </c>
      <c r="G86" s="49"/>
      <c r="H86" s="2">
        <f t="shared" ref="H86:H149" si="7">E86-F86</f>
        <v>464612.85</v>
      </c>
      <c r="I86" s="5"/>
      <c r="J86" s="51"/>
      <c r="K86" s="51"/>
      <c r="L86" s="51"/>
      <c r="M86" s="51"/>
    </row>
    <row r="87" spans="2:13" ht="32.25" customHeight="1" thickBot="1" x14ac:dyDescent="0.3">
      <c r="B87" s="16" t="str">
        <f>'[1]0503117 Отчет об исп'!A75</f>
        <v>Начисления на выплаты по оплате труда</v>
      </c>
      <c r="C87" s="10" t="str">
        <f>'[1]0503117 Отчет об исп'!L75</f>
        <v>0102 5010000190 129</v>
      </c>
      <c r="D87" s="10" t="str">
        <f>'[1]0503117 Отчет об исп'!O75</f>
        <v>213</v>
      </c>
      <c r="E87" s="2">
        <v>258500</v>
      </c>
      <c r="F87" s="48">
        <v>107872.52</v>
      </c>
      <c r="G87" s="49"/>
      <c r="H87" s="2">
        <f t="shared" si="7"/>
        <v>150627.47999999998</v>
      </c>
      <c r="I87" s="5"/>
      <c r="J87" s="51"/>
      <c r="K87" s="51"/>
      <c r="L87" s="51"/>
      <c r="M87" s="51"/>
    </row>
    <row r="88" spans="2:13" ht="15" customHeight="1" thickBot="1" x14ac:dyDescent="0.3">
      <c r="B88" s="16" t="str">
        <f>'[1]0503117 Отчет об исп'!A76</f>
        <v>Заработная плата</v>
      </c>
      <c r="C88" s="10" t="str">
        <f>'[1]0503117 Отчет об исп'!L76</f>
        <v>0104 5110000190 121</v>
      </c>
      <c r="D88" s="10" t="str">
        <f>'[1]0503117 Отчет об исп'!O76</f>
        <v>211</v>
      </c>
      <c r="E88" s="2">
        <v>5300400</v>
      </c>
      <c r="F88" s="48">
        <v>2472654.17</v>
      </c>
      <c r="G88" s="49"/>
      <c r="H88" s="2">
        <f t="shared" si="7"/>
        <v>2827745.83</v>
      </c>
      <c r="I88" s="5"/>
      <c r="J88" s="51"/>
      <c r="K88" s="51"/>
      <c r="L88" s="51"/>
      <c r="M88" s="51"/>
    </row>
    <row r="89" spans="2:13" ht="32.25" customHeight="1" thickBot="1" x14ac:dyDescent="0.3">
      <c r="B89" s="16" t="str">
        <f>'[1]0503117 Отчет об исп'!A77</f>
        <v>Начисления на выплаты по оплате труда</v>
      </c>
      <c r="C89" s="10" t="str">
        <f>'[1]0503117 Отчет об исп'!L77</f>
        <v>0104 5110000190 129</v>
      </c>
      <c r="D89" s="10" t="str">
        <f>'[1]0503117 Отчет об исп'!O77</f>
        <v>213</v>
      </c>
      <c r="E89" s="2">
        <v>1610600</v>
      </c>
      <c r="F89" s="48">
        <v>664352.79</v>
      </c>
      <c r="G89" s="49"/>
      <c r="H89" s="2">
        <f t="shared" si="7"/>
        <v>946247.21</v>
      </c>
      <c r="I89" s="5"/>
      <c r="J89" s="51"/>
      <c r="K89" s="51"/>
      <c r="L89" s="51"/>
      <c r="M89" s="51"/>
    </row>
    <row r="90" spans="2:13" ht="21.75" customHeight="1" thickBot="1" x14ac:dyDescent="0.3">
      <c r="B90" s="16" t="str">
        <f>'[1]0503117 Отчет об исп'!A78</f>
        <v>Увеличение стоимости материальных запасов</v>
      </c>
      <c r="C90" s="10" t="str">
        <f>'[1]0503117 Отчет об исп'!L78</f>
        <v>0104 5120060190 244</v>
      </c>
      <c r="D90" s="10" t="str">
        <f>'[1]0503117 Отчет об исп'!O78</f>
        <v>340</v>
      </c>
      <c r="E90" s="2">
        <v>7600</v>
      </c>
      <c r="F90" s="48">
        <v>0</v>
      </c>
      <c r="G90" s="49"/>
      <c r="H90" s="2">
        <f t="shared" si="7"/>
        <v>7600</v>
      </c>
      <c r="I90" s="5"/>
      <c r="J90" s="51"/>
      <c r="K90" s="51"/>
      <c r="L90" s="52"/>
      <c r="M90" s="52"/>
    </row>
    <row r="91" spans="2:13" ht="42.75" customHeight="1" thickBot="1" x14ac:dyDescent="0.3">
      <c r="B91" s="16" t="str">
        <f>'[1]0503117 Отчет об исп'!A79</f>
        <v>Перечисления другим бюджетам бюджетной системы Российской Федерации</v>
      </c>
      <c r="C91" s="10" t="str">
        <f>'[1]0503117 Отчет об исп'!L79</f>
        <v>0106 6810020600 540</v>
      </c>
      <c r="D91" s="10">
        <v>251</v>
      </c>
      <c r="E91" s="2">
        <v>59200</v>
      </c>
      <c r="F91" s="48">
        <v>59200</v>
      </c>
      <c r="G91" s="49"/>
      <c r="H91" s="2">
        <f t="shared" si="7"/>
        <v>0</v>
      </c>
      <c r="I91" s="5"/>
      <c r="J91" s="51"/>
      <c r="K91" s="51"/>
      <c r="L91" s="50"/>
      <c r="M91" s="50"/>
    </row>
    <row r="92" spans="2:13" ht="42.75" customHeight="1" thickBot="1" x14ac:dyDescent="0.3">
      <c r="B92" s="16" t="str">
        <f>'[1]0503117 Отчет об исп'!A80</f>
        <v>Перечисления другим бюджетам бюджетной системы Российской Федерации</v>
      </c>
      <c r="C92" s="10" t="str">
        <f>'[1]0503117 Отчет об исп'!L80</f>
        <v>0106 6820020600 540</v>
      </c>
      <c r="D92" s="10">
        <v>251</v>
      </c>
      <c r="E92" s="2">
        <v>147000</v>
      </c>
      <c r="F92" s="48">
        <v>147000</v>
      </c>
      <c r="G92" s="49"/>
      <c r="H92" s="2">
        <f t="shared" si="7"/>
        <v>0</v>
      </c>
      <c r="I92" s="5"/>
      <c r="J92" s="51"/>
      <c r="K92" s="51"/>
      <c r="L92" s="50"/>
      <c r="M92" s="50"/>
    </row>
    <row r="93" spans="2:13" ht="42.75" customHeight="1" thickBot="1" x14ac:dyDescent="0.3">
      <c r="B93" s="16" t="str">
        <f>'[1]0503117 Отчет об исп'!A81</f>
        <v>Прочие работы, услуги</v>
      </c>
      <c r="C93" s="18" t="s">
        <v>191</v>
      </c>
      <c r="D93" s="10">
        <v>251</v>
      </c>
      <c r="E93" s="2">
        <v>253500</v>
      </c>
      <c r="F93" s="48">
        <v>253500</v>
      </c>
      <c r="G93" s="49"/>
      <c r="H93" s="2">
        <f t="shared" si="7"/>
        <v>0</v>
      </c>
      <c r="I93" s="5"/>
      <c r="J93" s="35"/>
      <c r="K93" s="35"/>
      <c r="L93" s="34"/>
      <c r="M93" s="34"/>
    </row>
    <row r="94" spans="2:13" ht="42.75" customHeight="1" thickBot="1" x14ac:dyDescent="0.3">
      <c r="B94" s="16" t="str">
        <f>'[1]0503117 Отчет об исп'!A81</f>
        <v>Прочие работы, услуги</v>
      </c>
      <c r="C94" s="10" t="str">
        <f>'[1]0503117 Отчет об исп'!L81</f>
        <v>0107 9910010050 244</v>
      </c>
      <c r="D94" s="10">
        <v>880</v>
      </c>
      <c r="E94" s="2">
        <v>1000000</v>
      </c>
      <c r="F94" s="48">
        <v>0</v>
      </c>
      <c r="G94" s="49"/>
      <c r="H94" s="2">
        <f t="shared" si="7"/>
        <v>1000000</v>
      </c>
      <c r="I94" s="5"/>
      <c r="J94" s="51"/>
      <c r="K94" s="51"/>
      <c r="L94" s="50"/>
      <c r="M94" s="50"/>
    </row>
    <row r="95" spans="2:13" ht="21.75" customHeight="1" thickBot="1" x14ac:dyDescent="0.3">
      <c r="B95" s="16" t="str">
        <f>'[1]0503117 Отчет об исп'!A83</f>
        <v>Прочие работы, услуги</v>
      </c>
      <c r="C95" s="10" t="str">
        <f>'[1]0503117 Отчет об исп'!L83</f>
        <v>0113 0110110030 244</v>
      </c>
      <c r="D95" s="10" t="str">
        <f>'[1]0503117 Отчет об исп'!O83</f>
        <v>226</v>
      </c>
      <c r="E95" s="2">
        <v>500000</v>
      </c>
      <c r="F95" s="48">
        <v>3000</v>
      </c>
      <c r="G95" s="49"/>
      <c r="H95" s="2">
        <f t="shared" si="7"/>
        <v>497000</v>
      </c>
      <c r="I95" s="5"/>
      <c r="J95" s="50"/>
      <c r="K95" s="50"/>
      <c r="L95" s="50"/>
      <c r="M95" s="50"/>
    </row>
    <row r="96" spans="2:13" ht="21.75" customHeight="1" thickBot="1" x14ac:dyDescent="0.3">
      <c r="B96" s="16" t="str">
        <f>'[1]0503117 Отчет об исп'!A84</f>
        <v>Услуги связи</v>
      </c>
      <c r="C96" s="10" t="str">
        <f>'[1]0503117 Отчет об исп'!L84</f>
        <v>0113 0120210030 244</v>
      </c>
      <c r="D96" s="10" t="str">
        <f>'[1]0503117 Отчет об исп'!O84</f>
        <v>221</v>
      </c>
      <c r="E96" s="2">
        <v>55000</v>
      </c>
      <c r="F96" s="48">
        <v>37880.69</v>
      </c>
      <c r="G96" s="49"/>
      <c r="H96" s="2">
        <f t="shared" si="7"/>
        <v>17119.309999999998</v>
      </c>
      <c r="I96" s="5"/>
      <c r="J96" s="50"/>
      <c r="K96" s="50"/>
      <c r="L96" s="50"/>
      <c r="M96" s="50"/>
    </row>
    <row r="97" spans="2:13" ht="15" customHeight="1" thickBot="1" x14ac:dyDescent="0.3">
      <c r="B97" s="16" t="str">
        <f>'[1]0503117 Отчет об исп'!A85</f>
        <v>Работы, услуги по содержанию имущества</v>
      </c>
      <c r="C97" s="10" t="str">
        <f>'[1]0503117 Отчет об исп'!L85</f>
        <v>0113 0120210030 244</v>
      </c>
      <c r="D97" s="10" t="str">
        <f>'[1]0503117 Отчет об исп'!O85</f>
        <v>225</v>
      </c>
      <c r="E97" s="2">
        <v>40000</v>
      </c>
      <c r="F97" s="48">
        <v>0</v>
      </c>
      <c r="G97" s="49"/>
      <c r="H97" s="2">
        <f t="shared" si="7"/>
        <v>40000</v>
      </c>
      <c r="I97" s="5"/>
      <c r="J97" s="50"/>
      <c r="K97" s="50"/>
      <c r="L97" s="50"/>
      <c r="M97" s="50"/>
    </row>
    <row r="98" spans="2:13" ht="15" customHeight="1" thickBot="1" x14ac:dyDescent="0.3">
      <c r="B98" s="16" t="str">
        <f>'[1]0503117 Отчет об исп'!A86</f>
        <v>Прочие работы, услуги</v>
      </c>
      <c r="C98" s="10" t="str">
        <f>'[1]0503117 Отчет об исп'!L86</f>
        <v>0113 0120210030 244</v>
      </c>
      <c r="D98" s="10" t="str">
        <f>'[1]0503117 Отчет об исп'!O86</f>
        <v>226</v>
      </c>
      <c r="E98" s="2">
        <v>430000</v>
      </c>
      <c r="F98" s="48">
        <v>194010</v>
      </c>
      <c r="G98" s="49"/>
      <c r="H98" s="2">
        <f t="shared" si="7"/>
        <v>235990</v>
      </c>
      <c r="I98" s="5"/>
      <c r="J98" s="50"/>
      <c r="K98" s="50"/>
      <c r="L98" s="50"/>
      <c r="M98" s="50"/>
    </row>
    <row r="99" spans="2:13" ht="15" customHeight="1" thickBot="1" x14ac:dyDescent="0.3">
      <c r="B99" s="16" t="str">
        <f>'[1]0503117 Отчет об исп'!A87</f>
        <v>Увеличение стоимости основных средств</v>
      </c>
      <c r="C99" s="10" t="str">
        <f>'[1]0503117 Отчет об исп'!L87</f>
        <v>0113 0120210030 244</v>
      </c>
      <c r="D99" s="10" t="str">
        <f>'[1]0503117 Отчет об исп'!O87</f>
        <v>310</v>
      </c>
      <c r="E99" s="2">
        <v>405000</v>
      </c>
      <c r="F99" s="48">
        <v>73757.740000000005</v>
      </c>
      <c r="G99" s="49"/>
      <c r="H99" s="2">
        <f t="shared" si="7"/>
        <v>331242.26</v>
      </c>
      <c r="I99" s="5"/>
      <c r="J99" s="50"/>
      <c r="K99" s="50"/>
      <c r="L99" s="50"/>
      <c r="M99" s="50"/>
    </row>
    <row r="100" spans="2:13" ht="15" customHeight="1" thickBot="1" x14ac:dyDescent="0.3">
      <c r="B100" s="16" t="str">
        <f>'[1]0503117 Отчет об исп'!A88</f>
        <v>Увеличение стоимости материальных запасов</v>
      </c>
      <c r="C100" s="10" t="str">
        <f>'[1]0503117 Отчет об исп'!L88</f>
        <v>0113 0120210030 244</v>
      </c>
      <c r="D100" s="10" t="str">
        <f>'[1]0503117 Отчет об исп'!O88</f>
        <v>340</v>
      </c>
      <c r="E100" s="2">
        <v>220000</v>
      </c>
      <c r="F100" s="48">
        <v>4230</v>
      </c>
      <c r="G100" s="49"/>
      <c r="H100" s="2">
        <f t="shared" si="7"/>
        <v>215770</v>
      </c>
      <c r="I100" s="5"/>
      <c r="J100" s="50"/>
      <c r="K100" s="50"/>
      <c r="L100" s="50"/>
      <c r="M100" s="50"/>
    </row>
    <row r="101" spans="2:13" ht="15" customHeight="1" thickBot="1" x14ac:dyDescent="0.3">
      <c r="B101" s="16" t="s">
        <v>152</v>
      </c>
      <c r="C101" s="18" t="s">
        <v>153</v>
      </c>
      <c r="D101" s="10">
        <v>320</v>
      </c>
      <c r="E101" s="2">
        <v>250000</v>
      </c>
      <c r="F101" s="48">
        <v>98667</v>
      </c>
      <c r="G101" s="49"/>
      <c r="H101" s="2">
        <f t="shared" si="7"/>
        <v>151333</v>
      </c>
      <c r="I101" s="5"/>
      <c r="J101" s="24"/>
      <c r="K101" s="24"/>
      <c r="L101" s="24"/>
      <c r="M101" s="24"/>
    </row>
    <row r="102" spans="2:13" ht="21.75" customHeight="1" thickBot="1" x14ac:dyDescent="0.3">
      <c r="B102" s="16" t="str">
        <f>'[1]0503117 Отчет об исп'!A89</f>
        <v>Прочие работы, услуги</v>
      </c>
      <c r="C102" s="10" t="str">
        <f>'[1]0503117 Отчет об исп'!L89</f>
        <v>0113 0120210140 244</v>
      </c>
      <c r="D102" s="10">
        <v>346</v>
      </c>
      <c r="E102" s="2">
        <v>10000</v>
      </c>
      <c r="F102" s="48">
        <v>0</v>
      </c>
      <c r="G102" s="49"/>
      <c r="H102" s="2">
        <f t="shared" si="7"/>
        <v>10000</v>
      </c>
      <c r="I102" s="5"/>
      <c r="J102" s="50"/>
      <c r="K102" s="50"/>
      <c r="L102" s="50"/>
      <c r="M102" s="50"/>
    </row>
    <row r="103" spans="2:13" ht="21.75" customHeight="1" thickBot="1" x14ac:dyDescent="0.3">
      <c r="B103" s="16" t="str">
        <f>'[1]0503117 Отчет об исп'!A91</f>
        <v>Коммунальные услуги</v>
      </c>
      <c r="C103" s="10" t="str">
        <f>'[1]0503117 Отчет об исп'!L91</f>
        <v>0113 0130210030 244</v>
      </c>
      <c r="D103" s="10" t="str">
        <f>'[1]0503117 Отчет об исп'!O91</f>
        <v>223</v>
      </c>
      <c r="E103" s="2">
        <v>200000</v>
      </c>
      <c r="F103" s="48">
        <v>197.15</v>
      </c>
      <c r="G103" s="49"/>
      <c r="H103" s="2">
        <f t="shared" si="7"/>
        <v>199802.85</v>
      </c>
      <c r="I103" s="5"/>
      <c r="J103" s="50"/>
      <c r="K103" s="50"/>
      <c r="L103" s="50"/>
      <c r="M103" s="50"/>
    </row>
    <row r="104" spans="2:13" ht="21.75" customHeight="1" thickBot="1" x14ac:dyDescent="0.3">
      <c r="B104" s="16" t="str">
        <f>'[1]0503117 Отчет об исп'!A92</f>
        <v>Работы, услуги по содержанию имущества</v>
      </c>
      <c r="C104" s="10" t="str">
        <f>'[1]0503117 Отчет об исп'!L92</f>
        <v>0113 0130210030 244</v>
      </c>
      <c r="D104" s="10" t="str">
        <f>'[1]0503117 Отчет об исп'!O92</f>
        <v>225</v>
      </c>
      <c r="E104" s="2">
        <v>600000</v>
      </c>
      <c r="F104" s="48">
        <v>562297</v>
      </c>
      <c r="G104" s="49"/>
      <c r="H104" s="2">
        <f t="shared" si="7"/>
        <v>37703</v>
      </c>
      <c r="I104" s="5"/>
      <c r="J104" s="50"/>
      <c r="K104" s="50"/>
      <c r="L104" s="50"/>
      <c r="M104" s="50"/>
    </row>
    <row r="105" spans="2:13" ht="21.75" customHeight="1" thickBot="1" x14ac:dyDescent="0.3">
      <c r="B105" s="16" t="str">
        <f>'[1]0503117 Отчет об исп'!A93</f>
        <v>Прочие работы, услуги</v>
      </c>
      <c r="C105" s="10" t="str">
        <f>'[1]0503117 Отчет об исп'!L93</f>
        <v>0113 0130210030 244</v>
      </c>
      <c r="D105" s="10" t="str">
        <f>'[1]0503117 Отчет об исп'!O93</f>
        <v>226</v>
      </c>
      <c r="E105" s="2">
        <v>700000</v>
      </c>
      <c r="F105" s="48">
        <v>547850.26</v>
      </c>
      <c r="G105" s="49"/>
      <c r="H105" s="2">
        <f t="shared" si="7"/>
        <v>152149.74</v>
      </c>
      <c r="I105" s="5"/>
      <c r="J105" s="23"/>
      <c r="K105" s="23"/>
      <c r="L105" s="23"/>
      <c r="M105" s="23"/>
    </row>
    <row r="106" spans="2:13" ht="15" customHeight="1" thickBot="1" x14ac:dyDescent="0.3">
      <c r="B106" s="16" t="str">
        <f>'[1]0503117 Отчет об исп'!A94</f>
        <v>Увеличение стоимости основных средств</v>
      </c>
      <c r="C106" s="10" t="str">
        <f>'[1]0503117 Отчет об исп'!L94</f>
        <v>0113 0130210030 244</v>
      </c>
      <c r="D106" s="10" t="str">
        <f>'[1]0503117 Отчет об исп'!O94</f>
        <v>310</v>
      </c>
      <c r="E106" s="2">
        <v>150000</v>
      </c>
      <c r="F106" s="48">
        <v>125960</v>
      </c>
      <c r="G106" s="49"/>
      <c r="H106" s="2">
        <f t="shared" si="7"/>
        <v>24040</v>
      </c>
      <c r="I106" s="5"/>
      <c r="J106" s="50"/>
      <c r="K106" s="50"/>
      <c r="L106" s="50"/>
      <c r="M106" s="50"/>
    </row>
    <row r="107" spans="2:13" ht="32.25" customHeight="1" thickBot="1" x14ac:dyDescent="0.3">
      <c r="B107" s="16" t="str">
        <f>'[1]0503117 Отчет об исп'!A95</f>
        <v>Увеличение стоимости материальных запасов</v>
      </c>
      <c r="C107" s="10" t="str">
        <f>'[1]0503117 Отчет об исп'!L95</f>
        <v>0113 0130210030 244</v>
      </c>
      <c r="D107" s="10">
        <v>343</v>
      </c>
      <c r="E107" s="2">
        <v>330000</v>
      </c>
      <c r="F107" s="48">
        <v>154347.59</v>
      </c>
      <c r="G107" s="49"/>
      <c r="H107" s="2">
        <f t="shared" si="7"/>
        <v>175652.41</v>
      </c>
      <c r="I107" s="5"/>
      <c r="J107" s="50"/>
      <c r="K107" s="50"/>
      <c r="L107" s="50"/>
      <c r="M107" s="50"/>
    </row>
    <row r="108" spans="2:13" ht="32.25" customHeight="1" thickBot="1" x14ac:dyDescent="0.3">
      <c r="B108" s="16" t="s">
        <v>159</v>
      </c>
      <c r="C108" s="18" t="s">
        <v>194</v>
      </c>
      <c r="D108" s="10">
        <v>346</v>
      </c>
      <c r="E108" s="2">
        <v>181707.36</v>
      </c>
      <c r="F108" s="48">
        <v>156086.39999999999</v>
      </c>
      <c r="G108" s="49"/>
      <c r="H108" s="2">
        <f t="shared" si="7"/>
        <v>25620.959999999992</v>
      </c>
      <c r="I108" s="5"/>
      <c r="J108" s="34"/>
      <c r="K108" s="34"/>
      <c r="L108" s="34"/>
      <c r="M108" s="34"/>
    </row>
    <row r="109" spans="2:13" ht="32.25" customHeight="1" thickBot="1" x14ac:dyDescent="0.3">
      <c r="B109" s="16" t="s">
        <v>192</v>
      </c>
      <c r="C109" s="18" t="s">
        <v>193</v>
      </c>
      <c r="D109" s="10">
        <v>223</v>
      </c>
      <c r="E109" s="2">
        <v>238326.42</v>
      </c>
      <c r="F109" s="48">
        <v>102963.18</v>
      </c>
      <c r="G109" s="49"/>
      <c r="H109" s="2">
        <f t="shared" si="7"/>
        <v>135363.24000000002</v>
      </c>
      <c r="I109" s="5"/>
      <c r="J109" s="34"/>
      <c r="K109" s="34"/>
      <c r="L109" s="34"/>
      <c r="M109" s="34"/>
    </row>
    <row r="110" spans="2:13" ht="35.25" customHeight="1" thickBot="1" x14ac:dyDescent="0.3">
      <c r="B110" s="16" t="str">
        <f>'[1]0503117 Отчет об исп'!A96</f>
        <v>Прочие расходы</v>
      </c>
      <c r="C110" s="10" t="str">
        <f>'[1]0503117 Отчет об исп'!L96</f>
        <v>0113 0130210030 851</v>
      </c>
      <c r="D110" s="10">
        <v>291</v>
      </c>
      <c r="E110" s="2">
        <v>300000</v>
      </c>
      <c r="F110" s="48">
        <v>70000</v>
      </c>
      <c r="G110" s="49"/>
      <c r="H110" s="2">
        <f t="shared" si="7"/>
        <v>230000</v>
      </c>
      <c r="I110" s="5"/>
      <c r="J110" s="50"/>
      <c r="K110" s="50"/>
      <c r="L110" s="50"/>
      <c r="M110" s="50"/>
    </row>
    <row r="111" spans="2:13" ht="21.75" customHeight="1" thickBot="1" x14ac:dyDescent="0.3">
      <c r="B111" s="16" t="str">
        <f>'[1]0503117 Отчет об исп'!A97</f>
        <v>Прочие расходы</v>
      </c>
      <c r="C111" s="10" t="str">
        <f>'[1]0503117 Отчет об исп'!L97</f>
        <v>0113 0130210030 852</v>
      </c>
      <c r="D111" s="10">
        <v>291</v>
      </c>
      <c r="E111" s="2">
        <v>24000</v>
      </c>
      <c r="F111" s="48">
        <v>13574</v>
      </c>
      <c r="G111" s="49"/>
      <c r="H111" s="2">
        <f t="shared" si="7"/>
        <v>10426</v>
      </c>
      <c r="I111" s="5"/>
      <c r="J111" s="50"/>
      <c r="K111" s="50"/>
      <c r="L111" s="50"/>
      <c r="M111" s="50"/>
    </row>
    <row r="112" spans="2:13" ht="21.75" customHeight="1" thickBot="1" x14ac:dyDescent="0.3">
      <c r="B112" s="16" t="str">
        <f>'[1]0503117 Отчет об исп'!A98</f>
        <v>Прочие расходы</v>
      </c>
      <c r="C112" s="10" t="str">
        <f>'[1]0503117 Отчет об исп'!L98</f>
        <v>0113 0130210030 853</v>
      </c>
      <c r="D112" s="10">
        <v>292</v>
      </c>
      <c r="E112" s="2">
        <v>6000</v>
      </c>
      <c r="F112" s="48">
        <v>3380.42</v>
      </c>
      <c r="G112" s="49"/>
      <c r="H112" s="2">
        <f t="shared" si="7"/>
        <v>2619.58</v>
      </c>
      <c r="I112" s="5"/>
      <c r="J112" s="50"/>
      <c r="K112" s="50"/>
      <c r="L112" s="50"/>
      <c r="M112" s="50"/>
    </row>
    <row r="113" spans="2:13" ht="21.75" customHeight="1" thickBot="1" x14ac:dyDescent="0.3">
      <c r="B113" s="16" t="s">
        <v>154</v>
      </c>
      <c r="C113" s="18" t="s">
        <v>155</v>
      </c>
      <c r="D113" s="10">
        <v>293</v>
      </c>
      <c r="E113" s="2">
        <v>5000</v>
      </c>
      <c r="F113" s="48">
        <v>2586.59</v>
      </c>
      <c r="G113" s="49"/>
      <c r="H113" s="2">
        <f t="shared" si="7"/>
        <v>2413.41</v>
      </c>
      <c r="I113" s="5"/>
      <c r="J113" s="24"/>
      <c r="K113" s="24"/>
      <c r="L113" s="24"/>
      <c r="M113" s="24"/>
    </row>
    <row r="114" spans="2:13" ht="21.75" customHeight="1" thickBot="1" x14ac:dyDescent="0.3">
      <c r="B114" s="16" t="s">
        <v>154</v>
      </c>
      <c r="C114" s="18" t="s">
        <v>155</v>
      </c>
      <c r="D114" s="10">
        <v>297</v>
      </c>
      <c r="E114" s="2">
        <v>15000</v>
      </c>
      <c r="F114" s="48">
        <v>14503.2</v>
      </c>
      <c r="G114" s="49"/>
      <c r="H114" s="2">
        <f t="shared" si="7"/>
        <v>496.79999999999927</v>
      </c>
      <c r="I114" s="5"/>
      <c r="J114" s="34"/>
      <c r="K114" s="34"/>
      <c r="L114" s="34"/>
      <c r="M114" s="34"/>
    </row>
    <row r="115" spans="2:13" ht="21.75" customHeight="1" thickBot="1" x14ac:dyDescent="0.3">
      <c r="B115" s="16" t="str">
        <f>'[1]0503117 Отчет об исп'!A99</f>
        <v>Прочие работы, услуги</v>
      </c>
      <c r="C115" s="10" t="str">
        <f>'[1]0503117 Отчет об исп'!L99</f>
        <v>0113 0200110200 244</v>
      </c>
      <c r="D115" s="10" t="str">
        <f>'[1]0503117 Отчет об исп'!O99</f>
        <v>226</v>
      </c>
      <c r="E115" s="2">
        <v>400000</v>
      </c>
      <c r="F115" s="48">
        <v>38387.040000000001</v>
      </c>
      <c r="G115" s="49"/>
      <c r="H115" s="2">
        <f t="shared" si="7"/>
        <v>361612.96</v>
      </c>
      <c r="I115" s="5"/>
      <c r="J115" s="50"/>
      <c r="K115" s="50"/>
      <c r="L115" s="50"/>
      <c r="M115" s="50"/>
    </row>
    <row r="116" spans="2:13" ht="21.75" customHeight="1" thickBot="1" x14ac:dyDescent="0.3">
      <c r="B116" s="16" t="str">
        <f>'[1]0503117 Отчет об исп'!A100</f>
        <v>Увеличение стоимости материальных запасов</v>
      </c>
      <c r="C116" s="10" t="str">
        <f>'[1]0503117 Отчет об исп'!L100</f>
        <v>0113 0200110200 244</v>
      </c>
      <c r="D116" s="10">
        <v>346</v>
      </c>
      <c r="E116" s="2">
        <v>50000</v>
      </c>
      <c r="F116" s="48">
        <v>0</v>
      </c>
      <c r="G116" s="49"/>
      <c r="H116" s="2">
        <f t="shared" si="7"/>
        <v>50000</v>
      </c>
      <c r="I116" s="5"/>
      <c r="J116" s="50"/>
      <c r="K116" s="50"/>
      <c r="L116" s="50"/>
      <c r="M116" s="50"/>
    </row>
    <row r="117" spans="2:13" ht="21.75" customHeight="1" thickBot="1" x14ac:dyDescent="0.3">
      <c r="B117" s="16" t="str">
        <f>'[1]0503117 Отчет об исп'!A101</f>
        <v>Прочие работы, услуги</v>
      </c>
      <c r="C117" s="10" t="str">
        <f>'[1]0503117 Отчет об исп'!L101</f>
        <v>0113 0900110370 244</v>
      </c>
      <c r="D117" s="10" t="str">
        <f>'[1]0503117 Отчет об исп'!O101</f>
        <v>226</v>
      </c>
      <c r="E117" s="2">
        <v>10000</v>
      </c>
      <c r="F117" s="48" t="str">
        <f>'[1]0503117 Отчет об исп'!T101</f>
        <v>-</v>
      </c>
      <c r="G117" s="79"/>
      <c r="H117" s="2" t="e">
        <f t="shared" si="7"/>
        <v>#VALUE!</v>
      </c>
      <c r="I117" s="5"/>
      <c r="J117" s="50"/>
      <c r="K117" s="50"/>
      <c r="L117" s="50"/>
      <c r="M117" s="50"/>
    </row>
    <row r="118" spans="2:13" ht="21.75" customHeight="1" thickBot="1" x14ac:dyDescent="0.3">
      <c r="B118" s="16" t="str">
        <f>'[1]0503117 Отчет об исп'!A103</f>
        <v>Прочие работы, услуги</v>
      </c>
      <c r="C118" s="18" t="s">
        <v>195</v>
      </c>
      <c r="D118" s="10">
        <v>245</v>
      </c>
      <c r="E118" s="2">
        <v>250000</v>
      </c>
      <c r="F118" s="48">
        <v>190000</v>
      </c>
      <c r="G118" s="49"/>
      <c r="H118" s="2">
        <f t="shared" si="7"/>
        <v>60000</v>
      </c>
      <c r="I118" s="5"/>
      <c r="J118" s="24"/>
      <c r="K118" s="24"/>
      <c r="L118" s="24"/>
      <c r="M118" s="24"/>
    </row>
    <row r="119" spans="2:13" ht="15" customHeight="1" thickBot="1" x14ac:dyDescent="0.3">
      <c r="B119" s="16" t="str">
        <f>'[1]0503117 Отчет об исп'!A103</f>
        <v>Прочие работы, услуги</v>
      </c>
      <c r="C119" s="10" t="str">
        <f>'[1]0503117 Отчет об исп'!L103</f>
        <v>0113 1000110060 244</v>
      </c>
      <c r="D119" s="10" t="str">
        <f>'[1]0503117 Отчет об исп'!O103</f>
        <v>226</v>
      </c>
      <c r="E119" s="2">
        <v>150000</v>
      </c>
      <c r="F119" s="48">
        <v>27612</v>
      </c>
      <c r="G119" s="49"/>
      <c r="H119" s="2">
        <f t="shared" si="7"/>
        <v>122388</v>
      </c>
      <c r="I119" s="5"/>
      <c r="J119" s="50"/>
      <c r="K119" s="50"/>
      <c r="L119" s="50"/>
      <c r="M119" s="50"/>
    </row>
    <row r="120" spans="2:13" ht="32.25" customHeight="1" thickBot="1" x14ac:dyDescent="0.3">
      <c r="B120" s="16" t="str">
        <f>'[1]0503117 Отчет об исп'!A104</f>
        <v>Заработная плата</v>
      </c>
      <c r="C120" s="10" t="str">
        <f>'[1]0503117 Отчет об исп'!L104</f>
        <v>0203 5120051180 121</v>
      </c>
      <c r="D120" s="10" t="str">
        <f>'[1]0503117 Отчет об исп'!O104</f>
        <v>211</v>
      </c>
      <c r="E120" s="2">
        <v>376800</v>
      </c>
      <c r="F120" s="48">
        <v>143249.48000000001</v>
      </c>
      <c r="G120" s="49"/>
      <c r="H120" s="2">
        <f t="shared" si="7"/>
        <v>233550.52</v>
      </c>
      <c r="I120" s="5"/>
      <c r="J120" s="50"/>
      <c r="K120" s="50"/>
      <c r="L120" s="50"/>
      <c r="M120" s="50"/>
    </row>
    <row r="121" spans="2:13" ht="21.75" customHeight="1" thickBot="1" x14ac:dyDescent="0.3">
      <c r="B121" s="16" t="str">
        <f>'[1]0503117 Отчет об исп'!A105</f>
        <v>Начисления на выплаты по оплате труда</v>
      </c>
      <c r="C121" s="10" t="str">
        <f>'[1]0503117 Отчет об исп'!L105</f>
        <v>0203 5120051180 129</v>
      </c>
      <c r="D121" s="10" t="str">
        <f>'[1]0503117 Отчет об исп'!O105</f>
        <v>213</v>
      </c>
      <c r="E121" s="2">
        <v>113800</v>
      </c>
      <c r="F121" s="48">
        <v>39968.06</v>
      </c>
      <c r="G121" s="49"/>
      <c r="H121" s="2">
        <f t="shared" si="7"/>
        <v>73831.94</v>
      </c>
      <c r="I121" s="5"/>
      <c r="J121" s="50"/>
      <c r="K121" s="50"/>
      <c r="L121" s="50"/>
      <c r="M121" s="50"/>
    </row>
    <row r="122" spans="2:13" ht="24" customHeight="1" thickBot="1" x14ac:dyDescent="0.3">
      <c r="B122" s="16" t="str">
        <f>'[1]0503117 Отчет об исп'!A107</f>
        <v>Перечисления другим бюджетам бюджетной системы Российской Федерации</v>
      </c>
      <c r="C122" s="44" t="s">
        <v>196</v>
      </c>
      <c r="D122" s="10">
        <v>251</v>
      </c>
      <c r="E122" s="2">
        <v>1092200</v>
      </c>
      <c r="F122" s="48">
        <v>1092200</v>
      </c>
      <c r="G122" s="49"/>
      <c r="H122" s="2">
        <f t="shared" si="7"/>
        <v>0</v>
      </c>
      <c r="I122" s="5"/>
      <c r="J122" s="50"/>
      <c r="K122" s="50"/>
      <c r="L122" s="50"/>
      <c r="M122" s="50"/>
    </row>
    <row r="123" spans="2:13" ht="32.25" customHeight="1" thickBot="1" x14ac:dyDescent="0.3">
      <c r="B123" s="42" t="str">
        <f>'[1]0503117 Отчет об исп'!A108</f>
        <v>Работы, услуги по содержанию имущества</v>
      </c>
      <c r="C123" s="46" t="s">
        <v>197</v>
      </c>
      <c r="D123" s="28" t="str">
        <f>'[1]0503117 Отчет об исп'!O108</f>
        <v>225</v>
      </c>
      <c r="E123" s="2">
        <v>25000</v>
      </c>
      <c r="F123" s="48">
        <v>24480</v>
      </c>
      <c r="G123" s="49"/>
      <c r="H123" s="2">
        <f t="shared" si="7"/>
        <v>520</v>
      </c>
      <c r="I123" s="5"/>
      <c r="J123" s="50"/>
      <c r="K123" s="50"/>
      <c r="L123" s="50"/>
      <c r="M123" s="50"/>
    </row>
    <row r="124" spans="2:13" ht="32.25" customHeight="1" thickBot="1" x14ac:dyDescent="0.3">
      <c r="B124" s="42" t="s">
        <v>156</v>
      </c>
      <c r="C124" s="47" t="s">
        <v>197</v>
      </c>
      <c r="D124" s="43" t="str">
        <f>'[1]0503117 Отчет об исп'!O109</f>
        <v>226</v>
      </c>
      <c r="E124" s="2">
        <v>10000</v>
      </c>
      <c r="F124" s="48">
        <v>0</v>
      </c>
      <c r="G124" s="49"/>
      <c r="H124" s="2">
        <f t="shared" si="7"/>
        <v>10000</v>
      </c>
      <c r="I124" s="5"/>
      <c r="J124" s="24"/>
      <c r="K124" s="24"/>
      <c r="L124" s="24"/>
      <c r="M124" s="24"/>
    </row>
    <row r="125" spans="2:13" ht="32.25" customHeight="1" thickBot="1" x14ac:dyDescent="0.3">
      <c r="B125" s="42" t="s">
        <v>159</v>
      </c>
      <c r="C125" s="47" t="s">
        <v>197</v>
      </c>
      <c r="D125" s="43">
        <v>346</v>
      </c>
      <c r="E125" s="2">
        <v>5000</v>
      </c>
      <c r="F125" s="48">
        <v>3250</v>
      </c>
      <c r="G125" s="49"/>
      <c r="H125" s="2">
        <f t="shared" si="7"/>
        <v>1750</v>
      </c>
      <c r="I125" s="5"/>
      <c r="J125" s="34"/>
      <c r="K125" s="34"/>
      <c r="L125" s="34"/>
      <c r="M125" s="34"/>
    </row>
    <row r="126" spans="2:13" ht="21.75" customHeight="1" thickBot="1" x14ac:dyDescent="0.3">
      <c r="B126" s="16" t="str">
        <f>'[1]0503117 Отчет об исп'!A109</f>
        <v>Прочие работы, услуги</v>
      </c>
      <c r="C126" s="45" t="str">
        <f>'[1]0503117 Отчет об исп'!L109</f>
        <v>0314 0340410040 244</v>
      </c>
      <c r="D126" s="31">
        <v>226</v>
      </c>
      <c r="E126" s="2">
        <v>50000</v>
      </c>
      <c r="F126" s="48" t="str">
        <f>'[1]0503117 Отчет об исп'!T109</f>
        <v>-</v>
      </c>
      <c r="G126" s="49"/>
      <c r="H126" s="2" t="e">
        <f t="shared" si="7"/>
        <v>#VALUE!</v>
      </c>
      <c r="I126" s="5"/>
      <c r="J126" s="50"/>
      <c r="K126" s="50"/>
      <c r="L126" s="50"/>
      <c r="M126" s="50"/>
    </row>
    <row r="127" spans="2:13" ht="15" customHeight="1" thickBot="1" x14ac:dyDescent="0.3">
      <c r="B127" s="16" t="str">
        <f>'[1]0503117 Отчет об исп'!A110</f>
        <v>Коммунальные услуги</v>
      </c>
      <c r="C127" s="30" t="str">
        <f>'[1]0503117 Отчет об исп'!L110</f>
        <v>0314 0340410120 244</v>
      </c>
      <c r="D127" s="31">
        <v>226</v>
      </c>
      <c r="E127" s="2">
        <v>95000</v>
      </c>
      <c r="F127" s="48">
        <v>35079.599999999999</v>
      </c>
      <c r="G127" s="49"/>
      <c r="H127" s="2">
        <f t="shared" si="7"/>
        <v>59920.4</v>
      </c>
      <c r="I127" s="5"/>
      <c r="J127" s="50"/>
      <c r="K127" s="50"/>
      <c r="L127" s="50"/>
      <c r="M127" s="50"/>
    </row>
    <row r="128" spans="2:13" ht="15" customHeight="1" thickBot="1" x14ac:dyDescent="0.3">
      <c r="B128" s="16" t="str">
        <f>'[1]0503117 Отчет об исп'!A112</f>
        <v>Увеличение стоимости материальных запасов</v>
      </c>
      <c r="C128" s="10" t="str">
        <f>'[1]0503117 Отчет об исп'!L112</f>
        <v>0314 0340410120 244</v>
      </c>
      <c r="D128" s="10">
        <v>343</v>
      </c>
      <c r="E128" s="2">
        <v>55000</v>
      </c>
      <c r="F128" s="48">
        <v>15435.92</v>
      </c>
      <c r="G128" s="49"/>
      <c r="H128" s="2">
        <f t="shared" si="7"/>
        <v>39564.080000000002</v>
      </c>
      <c r="I128" s="5"/>
      <c r="J128" s="50"/>
      <c r="K128" s="50"/>
      <c r="L128" s="50"/>
      <c r="M128" s="50"/>
    </row>
    <row r="129" spans="2:13" ht="15" customHeight="1" thickBot="1" x14ac:dyDescent="0.3">
      <c r="B129" s="16" t="str">
        <f>'[1]0503117 Отчет об исп'!A113</f>
        <v>Прочие работы, услуги</v>
      </c>
      <c r="C129" s="10" t="str">
        <f>'[1]0503117 Отчет об исп'!L113</f>
        <v>0314 0350510080 244</v>
      </c>
      <c r="D129" s="10" t="str">
        <f>'[1]0503117 Отчет об исп'!O113</f>
        <v>226</v>
      </c>
      <c r="E129" s="2">
        <f>'[1]0503117 Отчет об исп'!Q113</f>
        <v>5000</v>
      </c>
      <c r="F129" s="48" t="str">
        <f>'[1]0503117 Отчет об исп'!T113</f>
        <v>-</v>
      </c>
      <c r="G129" s="49"/>
      <c r="H129" s="2" t="e">
        <f t="shared" si="7"/>
        <v>#VALUE!</v>
      </c>
      <c r="I129" s="5"/>
      <c r="J129" s="50"/>
      <c r="K129" s="50"/>
      <c r="L129" s="50"/>
      <c r="M129" s="50"/>
    </row>
    <row r="130" spans="2:13" ht="15" customHeight="1" thickBot="1" x14ac:dyDescent="0.3">
      <c r="B130" s="16" t="str">
        <f>'[1]0503117 Отчет об исп'!A114</f>
        <v>Прочие работы, услуги</v>
      </c>
      <c r="C130" s="10" t="str">
        <f>'[1]0503117 Отчет об исп'!L114</f>
        <v>0405 1300110520 244</v>
      </c>
      <c r="D130" s="10" t="str">
        <f>'[1]0503117 Отчет об исп'!O114</f>
        <v>226</v>
      </c>
      <c r="E130" s="2">
        <v>200000</v>
      </c>
      <c r="F130" s="48">
        <v>49850</v>
      </c>
      <c r="G130" s="49"/>
      <c r="H130" s="2">
        <f t="shared" si="7"/>
        <v>150150</v>
      </c>
      <c r="I130" s="5"/>
      <c r="J130" s="50"/>
      <c r="K130" s="50"/>
      <c r="L130" s="50"/>
      <c r="M130" s="50"/>
    </row>
    <row r="131" spans="2:13" ht="15" customHeight="1" thickBot="1" x14ac:dyDescent="0.3">
      <c r="B131" s="16" t="s">
        <v>158</v>
      </c>
      <c r="C131" s="18" t="s">
        <v>198</v>
      </c>
      <c r="D131" s="10">
        <v>346</v>
      </c>
      <c r="E131" s="2">
        <v>100000</v>
      </c>
      <c r="F131" s="48">
        <v>0</v>
      </c>
      <c r="G131" s="49"/>
      <c r="H131" s="2">
        <f t="shared" si="7"/>
        <v>100000</v>
      </c>
      <c r="I131" s="5"/>
      <c r="J131" s="34"/>
      <c r="K131" s="34"/>
      <c r="L131" s="34"/>
      <c r="M131" s="34"/>
    </row>
    <row r="132" spans="2:13" ht="15" customHeight="1" thickBot="1" x14ac:dyDescent="0.3">
      <c r="B132" s="16" t="str">
        <f>'[1]0503117 Отчет об исп'!A115</f>
        <v>Транспортные услуги</v>
      </c>
      <c r="C132" s="10" t="str">
        <f>'[1]0503117 Отчет об исп'!L115</f>
        <v>0409 0420210130 244</v>
      </c>
      <c r="D132" s="10" t="str">
        <f>'[1]0503117 Отчет об исп'!O115</f>
        <v>222</v>
      </c>
      <c r="E132" s="2">
        <v>2000000</v>
      </c>
      <c r="F132" s="48">
        <v>81600</v>
      </c>
      <c r="G132" s="49"/>
      <c r="H132" s="2">
        <f t="shared" si="7"/>
        <v>1918400</v>
      </c>
      <c r="I132" s="5"/>
      <c r="J132" s="50"/>
      <c r="K132" s="50"/>
      <c r="L132" s="50"/>
      <c r="M132" s="50"/>
    </row>
    <row r="133" spans="2:13" ht="21.75" customHeight="1" thickBot="1" x14ac:dyDescent="0.3">
      <c r="B133" s="16" t="str">
        <f>'[1]0503117 Отчет об исп'!A116</f>
        <v>Работы, услуги по содержанию имущества</v>
      </c>
      <c r="C133" s="10" t="str">
        <f>'[1]0503117 Отчет об исп'!L116</f>
        <v>0409 0420210130 244</v>
      </c>
      <c r="D133" s="10" t="str">
        <f>'[1]0503117 Отчет об исп'!O116</f>
        <v>225</v>
      </c>
      <c r="E133" s="2">
        <v>654100</v>
      </c>
      <c r="F133" s="48">
        <v>170000</v>
      </c>
      <c r="G133" s="49"/>
      <c r="H133" s="2">
        <f t="shared" si="7"/>
        <v>484100</v>
      </c>
      <c r="I133" s="5"/>
      <c r="J133" s="50"/>
      <c r="K133" s="50"/>
      <c r="L133" s="50"/>
      <c r="M133" s="50"/>
    </row>
    <row r="134" spans="2:13" ht="15" customHeight="1" thickBot="1" x14ac:dyDescent="0.3">
      <c r="B134" s="16" t="str">
        <f>'[1]0503117 Отчет об исп'!A117</f>
        <v>Прочие работы, услуги</v>
      </c>
      <c r="C134" s="10" t="str">
        <f>'[1]0503117 Отчет об исп'!L117</f>
        <v>0409 0420210130 244</v>
      </c>
      <c r="D134" s="10" t="str">
        <f>'[1]0503117 Отчет об исп'!O117</f>
        <v>226</v>
      </c>
      <c r="E134" s="2">
        <v>1800000</v>
      </c>
      <c r="F134" s="48">
        <v>394125</v>
      </c>
      <c r="G134" s="49"/>
      <c r="H134" s="2">
        <f t="shared" si="7"/>
        <v>1405875</v>
      </c>
      <c r="I134" s="5"/>
      <c r="J134" s="50"/>
      <c r="K134" s="50"/>
      <c r="L134" s="50"/>
      <c r="M134" s="50"/>
    </row>
    <row r="135" spans="2:13" ht="15" customHeight="1" thickBot="1" x14ac:dyDescent="0.3">
      <c r="B135" s="16" t="s">
        <v>199</v>
      </c>
      <c r="C135" s="18" t="s">
        <v>200</v>
      </c>
      <c r="D135" s="10">
        <v>310</v>
      </c>
      <c r="E135" s="2">
        <v>0</v>
      </c>
      <c r="F135" s="48">
        <v>0</v>
      </c>
      <c r="G135" s="49"/>
      <c r="H135" s="2">
        <f t="shared" si="7"/>
        <v>0</v>
      </c>
      <c r="I135" s="5"/>
      <c r="J135" s="34"/>
      <c r="K135" s="34"/>
      <c r="L135" s="34"/>
      <c r="M135" s="34"/>
    </row>
    <row r="136" spans="2:13" ht="32.25" customHeight="1" thickBot="1" x14ac:dyDescent="0.3">
      <c r="B136" s="16" t="str">
        <f>'[1]0503117 Отчет об исп'!A118</f>
        <v>Увеличение стоимости материальных запасов</v>
      </c>
      <c r="C136" s="10" t="str">
        <f>'[1]0503117 Отчет об исп'!L118</f>
        <v>0409 0420210130 244</v>
      </c>
      <c r="D136" s="10">
        <v>343</v>
      </c>
      <c r="E136" s="2">
        <v>300000</v>
      </c>
      <c r="F136" s="48">
        <v>230445</v>
      </c>
      <c r="G136" s="49"/>
      <c r="H136" s="2">
        <f t="shared" si="7"/>
        <v>69555</v>
      </c>
      <c r="I136" s="5"/>
      <c r="J136" s="50"/>
      <c r="K136" s="50"/>
      <c r="L136" s="50"/>
      <c r="M136" s="50"/>
    </row>
    <row r="137" spans="2:13" ht="32.25" customHeight="1" thickBot="1" x14ac:dyDescent="0.3">
      <c r="B137" s="16" t="s">
        <v>159</v>
      </c>
      <c r="C137" s="18" t="s">
        <v>200</v>
      </c>
      <c r="D137" s="10">
        <v>346</v>
      </c>
      <c r="E137" s="2">
        <v>1900000</v>
      </c>
      <c r="F137" s="48">
        <v>598500</v>
      </c>
      <c r="G137" s="49"/>
      <c r="H137" s="2">
        <f t="shared" si="7"/>
        <v>1301500</v>
      </c>
      <c r="I137" s="5"/>
      <c r="J137" s="34"/>
      <c r="K137" s="34"/>
      <c r="L137" s="34"/>
      <c r="M137" s="34"/>
    </row>
    <row r="138" spans="2:13" ht="15" customHeight="1" thickBot="1" x14ac:dyDescent="0.3">
      <c r="B138" s="16" t="str">
        <f>'[1]0503117 Отчет об исп'!A119</f>
        <v>Работы, услуги по содержанию имущества</v>
      </c>
      <c r="C138" s="10" t="str">
        <f>'[1]0503117 Отчет об исп'!L119</f>
        <v>0409 04202S2440 244</v>
      </c>
      <c r="D138" s="10" t="str">
        <f>'[1]0503117 Отчет об исп'!O119</f>
        <v>225</v>
      </c>
      <c r="E138" s="2">
        <v>12058200</v>
      </c>
      <c r="F138" s="48">
        <v>0</v>
      </c>
      <c r="G138" s="49"/>
      <c r="H138" s="2">
        <f t="shared" si="7"/>
        <v>12058200</v>
      </c>
      <c r="I138" s="5"/>
      <c r="J138" s="50"/>
      <c r="K138" s="50"/>
      <c r="L138" s="50"/>
      <c r="M138" s="50"/>
    </row>
    <row r="139" spans="2:13" ht="15" customHeight="1" thickBot="1" x14ac:dyDescent="0.3">
      <c r="B139" s="16" t="str">
        <f>'[1]0503117 Отчет об исп'!A122</f>
        <v>Прочие работы, услуги</v>
      </c>
      <c r="C139" s="10" t="str">
        <f>'[1]0503117 Отчет об исп'!L122</f>
        <v>0412 0410110440 244</v>
      </c>
      <c r="D139" s="10" t="str">
        <f>'[1]0503117 Отчет об исп'!O122</f>
        <v>226</v>
      </c>
      <c r="E139" s="2">
        <v>1000000</v>
      </c>
      <c r="F139" s="48">
        <v>288000.03999999998</v>
      </c>
      <c r="G139" s="49"/>
      <c r="H139" s="2">
        <f t="shared" si="7"/>
        <v>711999.96</v>
      </c>
      <c r="I139" s="5"/>
      <c r="J139" s="50"/>
      <c r="K139" s="50"/>
      <c r="L139" s="50"/>
      <c r="M139" s="50"/>
    </row>
    <row r="140" spans="2:13" ht="15" customHeight="1" thickBot="1" x14ac:dyDescent="0.3">
      <c r="B140" s="16" t="s">
        <v>162</v>
      </c>
      <c r="C140" s="18" t="s">
        <v>161</v>
      </c>
      <c r="D140" s="10">
        <v>226</v>
      </c>
      <c r="E140" s="2">
        <v>1217495.6499999999</v>
      </c>
      <c r="F140" s="48">
        <v>0</v>
      </c>
      <c r="G140" s="49"/>
      <c r="H140" s="2">
        <f t="shared" si="7"/>
        <v>1217495.6499999999</v>
      </c>
      <c r="I140" s="5"/>
      <c r="J140" s="32"/>
      <c r="K140" s="32"/>
      <c r="L140" s="32"/>
      <c r="M140" s="32"/>
    </row>
    <row r="141" spans="2:13" ht="15" customHeight="1" thickBot="1" x14ac:dyDescent="0.3">
      <c r="B141" s="16" t="s">
        <v>163</v>
      </c>
      <c r="C141" s="18" t="s">
        <v>201</v>
      </c>
      <c r="D141" s="10">
        <v>226</v>
      </c>
      <c r="E141" s="2">
        <v>13143804.35</v>
      </c>
      <c r="F141" s="48">
        <v>0</v>
      </c>
      <c r="G141" s="49"/>
      <c r="H141" s="2">
        <f t="shared" si="7"/>
        <v>13143804.35</v>
      </c>
      <c r="I141" s="5"/>
      <c r="J141" s="32"/>
      <c r="K141" s="32"/>
      <c r="L141" s="32"/>
      <c r="M141" s="32"/>
    </row>
    <row r="142" spans="2:13" ht="15" customHeight="1" thickBot="1" x14ac:dyDescent="0.3">
      <c r="B142" s="16" t="str">
        <f>'[1]0503117 Отчет об исп'!A124</f>
        <v>Коммунальные услуги</v>
      </c>
      <c r="C142" s="18" t="s">
        <v>202</v>
      </c>
      <c r="D142" s="10" t="str">
        <f>'[1]0503117 Отчет об исп'!O124</f>
        <v>223</v>
      </c>
      <c r="E142" s="2">
        <v>1348894.84</v>
      </c>
      <c r="F142" s="48">
        <v>546031.98</v>
      </c>
      <c r="G142" s="49"/>
      <c r="H142" s="2">
        <f t="shared" si="7"/>
        <v>802862.8600000001</v>
      </c>
      <c r="I142" s="5"/>
      <c r="J142" s="50"/>
      <c r="K142" s="50"/>
      <c r="L142" s="50"/>
      <c r="M142" s="50"/>
    </row>
    <row r="143" spans="2:13" ht="21.75" customHeight="1" thickBot="1" x14ac:dyDescent="0.3">
      <c r="B143" s="16" t="str">
        <f>'[1]0503117 Отчет об исп'!A125</f>
        <v>Работы, услуги по содержанию имущества</v>
      </c>
      <c r="C143" s="10" t="str">
        <f>'[1]0503117 Отчет об исп'!L125</f>
        <v>0503 0500110630 244</v>
      </c>
      <c r="D143" s="10" t="str">
        <f>'[1]0503117 Отчет об исп'!O125</f>
        <v>225</v>
      </c>
      <c r="E143" s="2">
        <v>551105.16</v>
      </c>
      <c r="F143" s="48">
        <v>0</v>
      </c>
      <c r="G143" s="49"/>
      <c r="H143" s="2">
        <f t="shared" si="7"/>
        <v>551105.16</v>
      </c>
      <c r="I143" s="5"/>
      <c r="J143" s="50"/>
      <c r="K143" s="50"/>
      <c r="L143" s="50"/>
      <c r="M143" s="50"/>
    </row>
    <row r="144" spans="2:13" ht="15" customHeight="1" thickBot="1" x14ac:dyDescent="0.3">
      <c r="B144" s="16" t="str">
        <f>'[1]0503117 Отчет об исп'!A126</f>
        <v>Прочие работы, услуги</v>
      </c>
      <c r="C144" s="10" t="str">
        <f>'[1]0503117 Отчет об исп'!L126</f>
        <v>0503 0500110630 244</v>
      </c>
      <c r="D144" s="10" t="str">
        <f>'[1]0503117 Отчет об исп'!O126</f>
        <v>226</v>
      </c>
      <c r="E144" s="2">
        <v>600000</v>
      </c>
      <c r="F144" s="48">
        <v>0</v>
      </c>
      <c r="G144" s="49"/>
      <c r="H144" s="2">
        <f t="shared" si="7"/>
        <v>600000</v>
      </c>
      <c r="I144" s="5"/>
      <c r="J144" s="50"/>
      <c r="K144" s="50"/>
      <c r="L144" s="50"/>
      <c r="M144" s="50"/>
    </row>
    <row r="145" spans="2:13" ht="15" customHeight="1" thickBot="1" x14ac:dyDescent="0.3">
      <c r="B145" s="16" t="s">
        <v>158</v>
      </c>
      <c r="C145" s="18" t="s">
        <v>203</v>
      </c>
      <c r="D145" s="10">
        <v>226</v>
      </c>
      <c r="E145" s="2">
        <v>200000</v>
      </c>
      <c r="F145" s="48">
        <v>171900</v>
      </c>
      <c r="G145" s="49"/>
      <c r="H145" s="2">
        <f t="shared" si="7"/>
        <v>28100</v>
      </c>
      <c r="I145" s="5"/>
      <c r="J145" s="34"/>
      <c r="K145" s="34"/>
      <c r="L145" s="34"/>
      <c r="M145" s="34"/>
    </row>
    <row r="146" spans="2:13" ht="15" customHeight="1" thickBot="1" x14ac:dyDescent="0.3">
      <c r="B146" s="16" t="s">
        <v>204</v>
      </c>
      <c r="C146" s="18" t="s">
        <v>205</v>
      </c>
      <c r="D146" s="10">
        <v>222</v>
      </c>
      <c r="E146" s="2">
        <v>200000</v>
      </c>
      <c r="F146" s="48">
        <v>88320</v>
      </c>
      <c r="G146" s="49"/>
      <c r="H146" s="2">
        <f t="shared" si="7"/>
        <v>111680</v>
      </c>
      <c r="I146" s="5"/>
      <c r="J146" s="34"/>
      <c r="K146" s="34"/>
      <c r="L146" s="34"/>
      <c r="M146" s="34"/>
    </row>
    <row r="147" spans="2:13" ht="15" customHeight="1" thickBot="1" x14ac:dyDescent="0.3">
      <c r="B147" s="16" t="s">
        <v>158</v>
      </c>
      <c r="C147" s="18" t="s">
        <v>205</v>
      </c>
      <c r="D147" s="10">
        <v>226</v>
      </c>
      <c r="E147" s="2">
        <v>323500</v>
      </c>
      <c r="F147" s="48">
        <v>0</v>
      </c>
      <c r="G147" s="49"/>
      <c r="H147" s="2">
        <f t="shared" si="7"/>
        <v>323500</v>
      </c>
      <c r="I147" s="5"/>
      <c r="J147" s="34"/>
      <c r="K147" s="34"/>
      <c r="L147" s="34"/>
      <c r="M147" s="34"/>
    </row>
    <row r="148" spans="2:13" ht="15" customHeight="1" thickBot="1" x14ac:dyDescent="0.3">
      <c r="B148" s="16" t="s">
        <v>204</v>
      </c>
      <c r="C148" s="18" t="s">
        <v>206</v>
      </c>
      <c r="D148" s="10">
        <v>222</v>
      </c>
      <c r="E148" s="2">
        <v>500000</v>
      </c>
      <c r="F148" s="48">
        <v>476935.7</v>
      </c>
      <c r="G148" s="49"/>
      <c r="H148" s="2">
        <f t="shared" si="7"/>
        <v>23064.299999999988</v>
      </c>
      <c r="I148" s="5"/>
      <c r="J148" s="34"/>
      <c r="K148" s="34"/>
      <c r="L148" s="34"/>
      <c r="M148" s="34"/>
    </row>
    <row r="149" spans="2:13" ht="32.25" customHeight="1" thickBot="1" x14ac:dyDescent="0.3">
      <c r="B149" s="16" t="str">
        <f>'[1]0503117 Отчет об исп'!A128</f>
        <v>Работы, услуги по содержанию имущества</v>
      </c>
      <c r="C149" s="10" t="str">
        <f>'[1]0503117 Отчет об исп'!L128</f>
        <v>0503 0500110670 244</v>
      </c>
      <c r="D149" s="10" t="str">
        <f>'[1]0503117 Отчет об исп'!O128</f>
        <v>225</v>
      </c>
      <c r="E149" s="2">
        <v>1500000</v>
      </c>
      <c r="F149" s="48">
        <v>1367117</v>
      </c>
      <c r="G149" s="49"/>
      <c r="H149" s="2">
        <f t="shared" si="7"/>
        <v>132883</v>
      </c>
      <c r="I149" s="5"/>
      <c r="J149" s="50"/>
      <c r="K149" s="50"/>
      <c r="L149" s="50"/>
      <c r="M149" s="50"/>
    </row>
    <row r="150" spans="2:13" ht="15" customHeight="1" thickBot="1" x14ac:dyDescent="0.3">
      <c r="B150" s="16" t="str">
        <f>'[1]0503117 Отчет об исп'!A129</f>
        <v>Прочие работы, услуги</v>
      </c>
      <c r="C150" s="10" t="str">
        <f>'[1]0503117 Отчет об исп'!L129</f>
        <v>0503 0500110670 244</v>
      </c>
      <c r="D150" s="10" t="str">
        <f>'[1]0503117 Отчет об исп'!O129</f>
        <v>226</v>
      </c>
      <c r="E150" s="2">
        <v>1313500</v>
      </c>
      <c r="F150" s="48">
        <v>981800.4</v>
      </c>
      <c r="G150" s="49"/>
      <c r="H150" s="2">
        <f t="shared" ref="H150:H186" si="8">E150-F150</f>
        <v>331699.59999999998</v>
      </c>
      <c r="I150" s="5"/>
      <c r="J150" s="50"/>
      <c r="K150" s="50"/>
      <c r="L150" s="50"/>
      <c r="M150" s="50"/>
    </row>
    <row r="151" spans="2:13" ht="15" customHeight="1" thickBot="1" x14ac:dyDescent="0.3">
      <c r="B151" s="16" t="s">
        <v>207</v>
      </c>
      <c r="C151" s="18" t="s">
        <v>208</v>
      </c>
      <c r="D151" s="10">
        <v>310</v>
      </c>
      <c r="E151" s="2">
        <v>800000</v>
      </c>
      <c r="F151" s="48">
        <v>781240</v>
      </c>
      <c r="G151" s="49"/>
      <c r="H151" s="2">
        <f t="shared" si="8"/>
        <v>18760</v>
      </c>
      <c r="I151" s="5"/>
      <c r="J151" s="34"/>
      <c r="K151" s="34"/>
      <c r="L151" s="34"/>
      <c r="M151" s="34"/>
    </row>
    <row r="152" spans="2:13" ht="21.75" customHeight="1" thickBot="1" x14ac:dyDescent="0.3">
      <c r="B152" s="16" t="str">
        <f>'[1]0503117 Отчет об исп'!A130</f>
        <v>Увеличение стоимости материальных запасов</v>
      </c>
      <c r="C152" s="10" t="str">
        <f>'[1]0503117 Отчет об исп'!L130</f>
        <v>0503 0500110670 244</v>
      </c>
      <c r="D152" s="10">
        <v>343</v>
      </c>
      <c r="E152" s="2">
        <v>200000</v>
      </c>
      <c r="F152" s="48">
        <v>189092.33</v>
      </c>
      <c r="G152" s="49"/>
      <c r="H152" s="2">
        <f t="shared" si="8"/>
        <v>10907.670000000013</v>
      </c>
      <c r="I152" s="5"/>
      <c r="J152" s="50"/>
      <c r="K152" s="50"/>
      <c r="L152" s="17"/>
      <c r="M152" s="17"/>
    </row>
    <row r="153" spans="2:13" ht="21.75" customHeight="1" thickBot="1" x14ac:dyDescent="0.3">
      <c r="B153" s="16" t="s">
        <v>159</v>
      </c>
      <c r="C153" s="18" t="s">
        <v>208</v>
      </c>
      <c r="D153" s="10">
        <v>346</v>
      </c>
      <c r="E153" s="2">
        <v>200000</v>
      </c>
      <c r="F153" s="48">
        <v>24300</v>
      </c>
      <c r="G153" s="49"/>
      <c r="H153" s="2">
        <f t="shared" si="8"/>
        <v>175700</v>
      </c>
      <c r="I153" s="5"/>
      <c r="J153" s="34"/>
      <c r="K153" s="34"/>
      <c r="L153" s="17"/>
      <c r="M153" s="17"/>
    </row>
    <row r="154" spans="2:13" ht="21.75" customHeight="1" thickBot="1" x14ac:dyDescent="0.3">
      <c r="B154" s="16" t="s">
        <v>207</v>
      </c>
      <c r="C154" s="18" t="s">
        <v>209</v>
      </c>
      <c r="D154" s="10">
        <v>310</v>
      </c>
      <c r="E154" s="2">
        <v>576500</v>
      </c>
      <c r="F154" s="48">
        <v>0</v>
      </c>
      <c r="G154" s="49"/>
      <c r="H154" s="2">
        <f t="shared" si="8"/>
        <v>576500</v>
      </c>
      <c r="I154" s="5"/>
      <c r="J154" s="34"/>
      <c r="K154" s="34"/>
      <c r="L154" s="17"/>
      <c r="M154" s="17"/>
    </row>
    <row r="155" spans="2:13" ht="21.75" customHeight="1" thickBot="1" x14ac:dyDescent="0.3">
      <c r="B155" s="16" t="s">
        <v>156</v>
      </c>
      <c r="C155" s="18" t="s">
        <v>157</v>
      </c>
      <c r="D155" s="10">
        <v>225</v>
      </c>
      <c r="E155" s="2">
        <v>179808</v>
      </c>
      <c r="F155" s="48">
        <v>0</v>
      </c>
      <c r="G155" s="49"/>
      <c r="H155" s="2">
        <f t="shared" si="8"/>
        <v>179808</v>
      </c>
      <c r="I155" s="5"/>
      <c r="J155" s="24"/>
      <c r="K155" s="24"/>
      <c r="L155" s="17"/>
      <c r="M155" s="17"/>
    </row>
    <row r="156" spans="2:13" ht="21.75" customHeight="1" thickBot="1" x14ac:dyDescent="0.3">
      <c r="B156" s="16" t="s">
        <v>158</v>
      </c>
      <c r="C156" s="18" t="s">
        <v>157</v>
      </c>
      <c r="D156" s="10">
        <v>226</v>
      </c>
      <c r="E156" s="2">
        <v>290948.8</v>
      </c>
      <c r="F156" s="48">
        <v>114229.8</v>
      </c>
      <c r="G156" s="49"/>
      <c r="H156" s="2">
        <f t="shared" si="8"/>
        <v>176719</v>
      </c>
      <c r="I156" s="5"/>
      <c r="J156" s="24"/>
      <c r="K156" s="24"/>
      <c r="L156" s="17"/>
      <c r="M156" s="17"/>
    </row>
    <row r="157" spans="2:13" ht="21.75" customHeight="1" thickBot="1" x14ac:dyDescent="0.3">
      <c r="B157" s="16" t="s">
        <v>159</v>
      </c>
      <c r="C157" s="18" t="s">
        <v>157</v>
      </c>
      <c r="D157" s="10">
        <v>310</v>
      </c>
      <c r="E157" s="2">
        <v>271148</v>
      </c>
      <c r="F157" s="48">
        <v>0</v>
      </c>
      <c r="G157" s="49"/>
      <c r="H157" s="2">
        <f t="shared" si="8"/>
        <v>271148</v>
      </c>
      <c r="I157" s="5"/>
      <c r="J157" s="24"/>
      <c r="K157" s="24"/>
      <c r="L157" s="17"/>
      <c r="M157" s="17"/>
    </row>
    <row r="158" spans="2:13" ht="21.75" customHeight="1" thickBot="1" x14ac:dyDescent="0.3">
      <c r="B158" s="16" t="str">
        <f>'[1]0503117 Отчет об исп'!A131</f>
        <v>Работы, услуги по содержанию имущества</v>
      </c>
      <c r="C158" s="10" t="str">
        <f>'[1]0503117 Отчет об исп'!L131</f>
        <v>0503 1510110550 244</v>
      </c>
      <c r="D158" s="10" t="str">
        <f>'[1]0503117 Отчет об исп'!O131</f>
        <v>225</v>
      </c>
      <c r="E158" s="2">
        <v>800000</v>
      </c>
      <c r="F158" s="48">
        <v>0</v>
      </c>
      <c r="G158" s="49"/>
      <c r="H158" s="2">
        <f t="shared" si="8"/>
        <v>800000</v>
      </c>
      <c r="I158" s="5"/>
      <c r="J158" s="23"/>
      <c r="K158" s="23"/>
      <c r="L158" s="17"/>
      <c r="M158" s="17"/>
    </row>
    <row r="159" spans="2:13" ht="21.75" customHeight="1" thickBot="1" x14ac:dyDescent="0.3">
      <c r="B159" s="16" t="str">
        <f>'[1]0503117 Отчет об исп'!A132</f>
        <v>Прочие работы, услуги</v>
      </c>
      <c r="C159" s="10" t="str">
        <f>'[1]0503117 Отчет об исп'!L132</f>
        <v>0503 1510110550 244</v>
      </c>
      <c r="D159" s="10" t="str">
        <f>'[1]0503117 Отчет об исп'!O132</f>
        <v>226</v>
      </c>
      <c r="E159" s="2">
        <v>775300</v>
      </c>
      <c r="F159" s="48">
        <v>342357</v>
      </c>
      <c r="G159" s="49"/>
      <c r="H159" s="2">
        <f t="shared" si="8"/>
        <v>432943</v>
      </c>
      <c r="I159" s="5"/>
      <c r="J159" s="23"/>
      <c r="K159" s="23"/>
      <c r="L159" s="17"/>
      <c r="M159" s="17"/>
    </row>
    <row r="160" spans="2:13" ht="21.75" customHeight="1" thickBot="1" x14ac:dyDescent="0.3">
      <c r="B160" s="16" t="s">
        <v>207</v>
      </c>
      <c r="C160" s="18" t="s">
        <v>210</v>
      </c>
      <c r="D160" s="10">
        <v>310</v>
      </c>
      <c r="E160" s="2">
        <v>0</v>
      </c>
      <c r="F160" s="48">
        <v>0</v>
      </c>
      <c r="G160" s="49"/>
      <c r="H160" s="2">
        <f t="shared" si="8"/>
        <v>0</v>
      </c>
      <c r="I160" s="5"/>
      <c r="J160" s="34"/>
      <c r="K160" s="34"/>
      <c r="L160" s="17"/>
      <c r="M160" s="17"/>
    </row>
    <row r="161" spans="2:13" ht="21.75" customHeight="1" thickBot="1" x14ac:dyDescent="0.3">
      <c r="B161" s="16" t="s">
        <v>158</v>
      </c>
      <c r="C161" s="18" t="s">
        <v>211</v>
      </c>
      <c r="D161" s="10">
        <v>226</v>
      </c>
      <c r="E161" s="2">
        <v>50000</v>
      </c>
      <c r="F161" s="48">
        <v>44550</v>
      </c>
      <c r="G161" s="49"/>
      <c r="H161" s="2">
        <f t="shared" si="8"/>
        <v>5450</v>
      </c>
      <c r="I161" s="5"/>
      <c r="J161" s="34"/>
      <c r="K161" s="34"/>
      <c r="L161" s="17"/>
      <c r="M161" s="17"/>
    </row>
    <row r="162" spans="2:13" ht="21.75" customHeight="1" thickBot="1" x14ac:dyDescent="0.3">
      <c r="B162" s="16" t="str">
        <f>'[1]0503117 Отчет об исп'!A134</f>
        <v>Увеличение стоимости материальных запасов</v>
      </c>
      <c r="C162" s="10" t="str">
        <f>'[1]0503117 Отчет об исп'!L134</f>
        <v>0707 0700110280 244</v>
      </c>
      <c r="D162" s="10">
        <v>346</v>
      </c>
      <c r="E162" s="2">
        <v>50000</v>
      </c>
      <c r="F162" s="48">
        <v>25110</v>
      </c>
      <c r="G162" s="49"/>
      <c r="H162" s="2">
        <f t="shared" si="8"/>
        <v>24890</v>
      </c>
      <c r="I162" s="5"/>
      <c r="J162" s="23"/>
      <c r="K162" s="23"/>
      <c r="L162" s="17"/>
      <c r="M162" s="17"/>
    </row>
    <row r="163" spans="2:13" ht="21.75" customHeight="1" thickBot="1" x14ac:dyDescent="0.3">
      <c r="B163" s="16" t="str">
        <f>'[1]0503117 Отчет об исп'!A135</f>
        <v>Заработная плата</v>
      </c>
      <c r="C163" s="10" t="str">
        <f>'[1]0503117 Отчет об исп'!L135</f>
        <v>0801 0810100590 111</v>
      </c>
      <c r="D163" s="10" t="str">
        <f>'[1]0503117 Отчет об исп'!O135</f>
        <v>211</v>
      </c>
      <c r="E163" s="2">
        <v>6007300</v>
      </c>
      <c r="F163" s="48">
        <v>2504963.25</v>
      </c>
      <c r="G163" s="49"/>
      <c r="H163" s="2">
        <f t="shared" si="8"/>
        <v>3502336.75</v>
      </c>
      <c r="I163" s="5"/>
      <c r="J163" s="23"/>
      <c r="K163" s="23"/>
      <c r="L163" s="17"/>
      <c r="M163" s="17"/>
    </row>
    <row r="164" spans="2:13" ht="21.75" customHeight="1" thickBot="1" x14ac:dyDescent="0.3">
      <c r="B164" s="16" t="str">
        <f>'[1]0503117 Отчет об исп'!A136</f>
        <v>Начисления на выплаты по оплате труда</v>
      </c>
      <c r="C164" s="10" t="str">
        <f>'[1]0503117 Отчет об исп'!L136</f>
        <v>0801 0810100590 119</v>
      </c>
      <c r="D164" s="10" t="str">
        <f>'[1]0503117 Отчет об исп'!O136</f>
        <v>213</v>
      </c>
      <c r="E164" s="2">
        <v>1942700</v>
      </c>
      <c r="F164" s="48">
        <v>704308.88</v>
      </c>
      <c r="G164" s="49"/>
      <c r="H164" s="2">
        <f t="shared" si="8"/>
        <v>1238391.1200000001</v>
      </c>
      <c r="I164" s="5"/>
      <c r="J164" s="23"/>
      <c r="K164" s="23"/>
      <c r="L164" s="17"/>
      <c r="M164" s="17"/>
    </row>
    <row r="165" spans="2:13" ht="21.75" customHeight="1" thickBot="1" x14ac:dyDescent="0.3">
      <c r="B165" s="16" t="str">
        <f>'[1]0503117 Отчет об исп'!A137</f>
        <v>Услуги связи</v>
      </c>
      <c r="C165" s="10" t="str">
        <f>'[1]0503117 Отчет об исп'!L137</f>
        <v>0801 0810100590 244</v>
      </c>
      <c r="D165" s="10" t="str">
        <f>'[1]0503117 Отчет об исп'!O137</f>
        <v>221</v>
      </c>
      <c r="E165" s="2">
        <v>35000</v>
      </c>
      <c r="F165" s="48">
        <v>11778.48</v>
      </c>
      <c r="G165" s="49"/>
      <c r="H165" s="2">
        <f t="shared" si="8"/>
        <v>23221.52</v>
      </c>
      <c r="I165" s="5"/>
      <c r="J165" s="23"/>
      <c r="K165" s="23"/>
      <c r="L165" s="17"/>
      <c r="M165" s="17"/>
    </row>
    <row r="166" spans="2:13" ht="21.75" customHeight="1" thickBot="1" x14ac:dyDescent="0.3">
      <c r="B166" s="16" t="str">
        <f>'[1]0503117 Отчет об исп'!A138</f>
        <v>Коммунальные услуги</v>
      </c>
      <c r="C166" s="10" t="str">
        <f>'[1]0503117 Отчет об исп'!L138</f>
        <v>0801 0810100590 244</v>
      </c>
      <c r="D166" s="10" t="str">
        <f>'[1]0503117 Отчет об исп'!O138</f>
        <v>223</v>
      </c>
      <c r="E166" s="2">
        <v>13736.14</v>
      </c>
      <c r="F166" s="48">
        <v>4979.33</v>
      </c>
      <c r="G166" s="49"/>
      <c r="H166" s="2">
        <f t="shared" si="8"/>
        <v>8756.81</v>
      </c>
      <c r="I166" s="5"/>
      <c r="J166" s="23"/>
      <c r="K166" s="23"/>
      <c r="L166" s="17"/>
      <c r="M166" s="17"/>
    </row>
    <row r="167" spans="2:13" ht="21.75" customHeight="1" thickBot="1" x14ac:dyDescent="0.3">
      <c r="B167" s="16" t="str">
        <f>'[1]0503117 Отчет об исп'!A139</f>
        <v>Работы, услуги по содержанию имущества</v>
      </c>
      <c r="C167" s="10" t="str">
        <f>'[1]0503117 Отчет об исп'!L139</f>
        <v>0801 0810100590 244</v>
      </c>
      <c r="D167" s="10" t="str">
        <f>'[1]0503117 Отчет об исп'!O139</f>
        <v>225</v>
      </c>
      <c r="E167" s="2">
        <v>174680.71</v>
      </c>
      <c r="F167" s="48">
        <v>19401.5</v>
      </c>
      <c r="G167" s="49"/>
      <c r="H167" s="2">
        <f t="shared" si="8"/>
        <v>155279.21</v>
      </c>
      <c r="I167" s="5"/>
      <c r="J167" s="23"/>
      <c r="K167" s="23"/>
      <c r="L167" s="17"/>
      <c r="M167" s="17"/>
    </row>
    <row r="168" spans="2:13" ht="21.75" customHeight="1" thickBot="1" x14ac:dyDescent="0.3">
      <c r="B168" s="16" t="str">
        <f>'[1]0503117 Отчет об исп'!A140</f>
        <v>Прочие работы, услуги</v>
      </c>
      <c r="C168" s="10" t="str">
        <f>'[1]0503117 Отчет об исп'!L140</f>
        <v>0801 0810100590 244</v>
      </c>
      <c r="D168" s="10" t="str">
        <f>'[1]0503117 Отчет об исп'!O140</f>
        <v>226</v>
      </c>
      <c r="E168" s="2">
        <v>186263.86</v>
      </c>
      <c r="F168" s="48">
        <v>25609.42</v>
      </c>
      <c r="G168" s="49"/>
      <c r="H168" s="2">
        <f t="shared" si="8"/>
        <v>160654.44</v>
      </c>
      <c r="I168" s="5"/>
      <c r="J168" s="23"/>
      <c r="K168" s="23"/>
      <c r="L168" s="17"/>
      <c r="M168" s="17"/>
    </row>
    <row r="169" spans="2:13" ht="21.75" customHeight="1" thickBot="1" x14ac:dyDescent="0.3">
      <c r="B169" s="16" t="s">
        <v>207</v>
      </c>
      <c r="C169" s="18" t="s">
        <v>212</v>
      </c>
      <c r="D169" s="10">
        <v>310</v>
      </c>
      <c r="E169" s="2">
        <v>5000</v>
      </c>
      <c r="F169" s="48">
        <v>3800</v>
      </c>
      <c r="G169" s="49"/>
      <c r="H169" s="2">
        <f t="shared" si="8"/>
        <v>1200</v>
      </c>
      <c r="I169" s="5"/>
      <c r="J169" s="34"/>
      <c r="K169" s="34"/>
      <c r="L169" s="17"/>
      <c r="M169" s="17"/>
    </row>
    <row r="170" spans="2:13" ht="21.75" customHeight="1" thickBot="1" x14ac:dyDescent="0.3">
      <c r="B170" s="16" t="str">
        <f>'[1]0503117 Отчет об исп'!A142</f>
        <v>Увеличение стоимости материальных запасов</v>
      </c>
      <c r="C170" s="10" t="str">
        <f>'[1]0503117 Отчет об исп'!L142</f>
        <v>0801 0810100590 244</v>
      </c>
      <c r="D170" s="10">
        <v>346</v>
      </c>
      <c r="E170" s="2">
        <v>145000</v>
      </c>
      <c r="F170" s="48">
        <v>17656</v>
      </c>
      <c r="G170" s="49"/>
      <c r="H170" s="2">
        <f t="shared" si="8"/>
        <v>127344</v>
      </c>
      <c r="I170" s="5"/>
      <c r="J170" s="23"/>
      <c r="K170" s="23"/>
      <c r="L170" s="17"/>
      <c r="M170" s="17"/>
    </row>
    <row r="171" spans="2:13" ht="21.75" customHeight="1" thickBot="1" x14ac:dyDescent="0.3">
      <c r="B171" s="16" t="s">
        <v>192</v>
      </c>
      <c r="C171" s="18" t="s">
        <v>213</v>
      </c>
      <c r="D171" s="10">
        <v>223</v>
      </c>
      <c r="E171" s="2">
        <v>840319.29</v>
      </c>
      <c r="F171" s="48">
        <v>450823.39</v>
      </c>
      <c r="G171" s="49"/>
      <c r="H171" s="2">
        <f t="shared" si="8"/>
        <v>389495.9</v>
      </c>
      <c r="I171" s="5"/>
      <c r="J171" s="34"/>
      <c r="K171" s="34"/>
      <c r="L171" s="17"/>
      <c r="M171" s="17"/>
    </row>
    <row r="172" spans="2:13" ht="21.75" customHeight="1" thickBot="1" x14ac:dyDescent="0.3">
      <c r="B172" s="16" t="str">
        <f>'[1]0503117 Отчет об исп'!A145</f>
        <v>Прочие расходы</v>
      </c>
      <c r="C172" s="10" t="str">
        <f>'[1]0503117 Отчет об исп'!L145</f>
        <v>0801 0810100590 853</v>
      </c>
      <c r="D172" s="10">
        <v>293</v>
      </c>
      <c r="E172" s="2">
        <v>13000</v>
      </c>
      <c r="F172" s="48">
        <v>84.53</v>
      </c>
      <c r="G172" s="49"/>
      <c r="H172" s="2">
        <f t="shared" si="8"/>
        <v>12915.47</v>
      </c>
      <c r="I172" s="5"/>
      <c r="J172" s="23"/>
      <c r="K172" s="23"/>
      <c r="L172" s="17"/>
      <c r="M172" s="17"/>
    </row>
    <row r="173" spans="2:13" ht="21.75" customHeight="1" thickBot="1" x14ac:dyDescent="0.3">
      <c r="B173" s="16" t="str">
        <f>'[1]0503117 Отчет об исп'!A146</f>
        <v>Увеличение стоимости материальных запасов</v>
      </c>
      <c r="C173" s="10" t="str">
        <f>'[1]0503117 Отчет об исп'!L146</f>
        <v>0801 0810109010 244</v>
      </c>
      <c r="D173" s="10">
        <v>310</v>
      </c>
      <c r="E173" s="2">
        <v>50000</v>
      </c>
      <c r="F173" s="48">
        <v>12900</v>
      </c>
      <c r="G173" s="49"/>
      <c r="H173" s="2">
        <f t="shared" si="8"/>
        <v>37100</v>
      </c>
      <c r="I173" s="5"/>
      <c r="J173" s="23"/>
      <c r="K173" s="23"/>
      <c r="L173" s="17"/>
      <c r="M173" s="17"/>
    </row>
    <row r="174" spans="2:13" ht="21.75" customHeight="1" thickBot="1" x14ac:dyDescent="0.3">
      <c r="B174" s="16" t="str">
        <f>'[1]0503117 Отчет об исп'!A147</f>
        <v>Заработная плата</v>
      </c>
      <c r="C174" s="10" t="str">
        <f>'[1]0503117 Отчет об исп'!L147</f>
        <v>0801 0820200590 111</v>
      </c>
      <c r="D174" s="10" t="str">
        <f>'[1]0503117 Отчет об исп'!O147</f>
        <v>211</v>
      </c>
      <c r="E174" s="2">
        <v>2077000</v>
      </c>
      <c r="F174" s="48">
        <v>725095.28</v>
      </c>
      <c r="G174" s="49"/>
      <c r="H174" s="2">
        <f t="shared" si="8"/>
        <v>1351904.72</v>
      </c>
      <c r="I174" s="5"/>
      <c r="J174" s="23"/>
      <c r="K174" s="23"/>
      <c r="L174" s="17"/>
      <c r="M174" s="17"/>
    </row>
    <row r="175" spans="2:13" ht="21.75" customHeight="1" thickBot="1" x14ac:dyDescent="0.3">
      <c r="B175" s="16" t="str">
        <f>'[1]0503117 Отчет об исп'!A148</f>
        <v>Начисления на выплаты по оплате труда</v>
      </c>
      <c r="C175" s="10" t="str">
        <f>'[1]0503117 Отчет об исп'!L148</f>
        <v>0801 0820200590 119</v>
      </c>
      <c r="D175" s="10" t="str">
        <f>'[1]0503117 Отчет об исп'!O148</f>
        <v>213</v>
      </c>
      <c r="E175" s="2">
        <v>623000</v>
      </c>
      <c r="F175" s="48">
        <v>207347.19</v>
      </c>
      <c r="G175" s="49"/>
      <c r="H175" s="2">
        <f t="shared" si="8"/>
        <v>415652.81</v>
      </c>
      <c r="I175" s="5"/>
      <c r="J175" s="23"/>
      <c r="K175" s="23"/>
      <c r="L175" s="17"/>
      <c r="M175" s="17"/>
    </row>
    <row r="176" spans="2:13" ht="21.75" customHeight="1" thickBot="1" x14ac:dyDescent="0.3">
      <c r="B176" s="16" t="str">
        <f>'[1]0503117 Отчет об исп'!A149</f>
        <v>Услуги связи</v>
      </c>
      <c r="C176" s="10" t="str">
        <f>'[1]0503117 Отчет об исп'!L149</f>
        <v>0801 0820200590 244</v>
      </c>
      <c r="D176" s="10" t="str">
        <f>'[1]0503117 Отчет об исп'!O149</f>
        <v>221</v>
      </c>
      <c r="E176" s="2">
        <v>45000</v>
      </c>
      <c r="F176" s="48">
        <v>20403.72</v>
      </c>
      <c r="G176" s="49"/>
      <c r="H176" s="2">
        <f t="shared" si="8"/>
        <v>24596.28</v>
      </c>
      <c r="I176" s="5"/>
      <c r="J176" s="23"/>
      <c r="K176" s="23"/>
      <c r="L176" s="17"/>
      <c r="M176" s="17"/>
    </row>
    <row r="177" spans="2:13" ht="21.75" customHeight="1" thickBot="1" x14ac:dyDescent="0.3">
      <c r="B177" s="16" t="str">
        <f>'[1]0503117 Отчет об исп'!A150</f>
        <v>Работы, услуги по содержанию имущества</v>
      </c>
      <c r="C177" s="10" t="str">
        <f>'[1]0503117 Отчет об исп'!L150</f>
        <v>0801 0820200590 244</v>
      </c>
      <c r="D177" s="10" t="str">
        <f>'[1]0503117 Отчет об исп'!O150</f>
        <v>225</v>
      </c>
      <c r="E177" s="2">
        <v>40000</v>
      </c>
      <c r="F177" s="48">
        <v>0</v>
      </c>
      <c r="G177" s="49"/>
      <c r="H177" s="2">
        <f t="shared" si="8"/>
        <v>40000</v>
      </c>
      <c r="I177" s="5"/>
      <c r="J177" s="23"/>
      <c r="K177" s="23"/>
      <c r="L177" s="17"/>
      <c r="M177" s="17"/>
    </row>
    <row r="178" spans="2:13" ht="21.75" customHeight="1" thickBot="1" x14ac:dyDescent="0.3">
      <c r="B178" s="16" t="str">
        <f>'[1]0503117 Отчет об исп'!A151</f>
        <v>Прочие работы, услуги</v>
      </c>
      <c r="C178" s="10" t="str">
        <f>'[1]0503117 Отчет об исп'!L151</f>
        <v>0801 0820200590 244</v>
      </c>
      <c r="D178" s="10" t="str">
        <f>'[1]0503117 Отчет об исп'!O151</f>
        <v>226</v>
      </c>
      <c r="E178" s="2">
        <v>125000</v>
      </c>
      <c r="F178" s="48">
        <v>41008.32</v>
      </c>
      <c r="G178" s="49"/>
      <c r="H178" s="2">
        <f t="shared" si="8"/>
        <v>83991.679999999993</v>
      </c>
      <c r="I178" s="5"/>
      <c r="J178" s="23"/>
      <c r="K178" s="23"/>
      <c r="L178" s="17"/>
      <c r="M178" s="17"/>
    </row>
    <row r="179" spans="2:13" ht="21.75" customHeight="1" thickBot="1" x14ac:dyDescent="0.3">
      <c r="B179" s="16" t="s">
        <v>207</v>
      </c>
      <c r="C179" s="18" t="s">
        <v>214</v>
      </c>
      <c r="D179" s="10">
        <v>310</v>
      </c>
      <c r="E179" s="2">
        <v>3250</v>
      </c>
      <c r="F179" s="48">
        <v>3250</v>
      </c>
      <c r="G179" s="49"/>
      <c r="H179" s="2">
        <f t="shared" si="8"/>
        <v>0</v>
      </c>
      <c r="I179" s="5"/>
      <c r="J179" s="34"/>
      <c r="K179" s="34"/>
      <c r="L179" s="17"/>
      <c r="M179" s="17"/>
    </row>
    <row r="180" spans="2:13" ht="21.75" customHeight="1" thickBot="1" x14ac:dyDescent="0.3">
      <c r="B180" s="16" t="s">
        <v>159</v>
      </c>
      <c r="C180" s="10" t="str">
        <f>'[1]0503117 Отчет об исп'!L152</f>
        <v>0801 0820200590 244</v>
      </c>
      <c r="D180" s="10">
        <v>346</v>
      </c>
      <c r="E180" s="2">
        <v>46750</v>
      </c>
      <c r="F180" s="48">
        <v>0</v>
      </c>
      <c r="G180" s="49"/>
      <c r="H180" s="2">
        <f t="shared" si="8"/>
        <v>46750</v>
      </c>
      <c r="I180" s="5"/>
      <c r="J180" s="23"/>
      <c r="K180" s="23"/>
      <c r="L180" s="17"/>
      <c r="M180" s="17"/>
    </row>
    <row r="181" spans="2:13" ht="21.75" customHeight="1" thickBot="1" x14ac:dyDescent="0.3">
      <c r="B181" s="16" t="str">
        <f>'[1]0503117 Отчет об исп'!A156</f>
        <v>Прочие расходы</v>
      </c>
      <c r="C181" s="10" t="str">
        <f>'[1]0503117 Отчет об исп'!L156</f>
        <v>0801 0820200590 853</v>
      </c>
      <c r="D181" s="10">
        <v>292</v>
      </c>
      <c r="E181" s="2">
        <v>5000</v>
      </c>
      <c r="F181" s="48">
        <v>0</v>
      </c>
      <c r="G181" s="49"/>
      <c r="H181" s="2">
        <f t="shared" si="8"/>
        <v>5000</v>
      </c>
      <c r="I181" s="5"/>
      <c r="J181" s="23"/>
      <c r="K181" s="23"/>
      <c r="L181" s="17"/>
      <c r="M181" s="17"/>
    </row>
    <row r="182" spans="2:13" ht="21.75" customHeight="1" thickBot="1" x14ac:dyDescent="0.3">
      <c r="B182" s="16" t="s">
        <v>207</v>
      </c>
      <c r="C182" s="10" t="str">
        <f>'[1]0503117 Отчет об исп'!L157</f>
        <v>0801 0820209010 244</v>
      </c>
      <c r="D182" s="10">
        <v>310</v>
      </c>
      <c r="E182" s="2">
        <v>100000</v>
      </c>
      <c r="F182" s="48">
        <v>0</v>
      </c>
      <c r="G182" s="49"/>
      <c r="H182" s="2">
        <f t="shared" si="8"/>
        <v>100000</v>
      </c>
      <c r="I182" s="5"/>
      <c r="J182" s="23"/>
      <c r="K182" s="23"/>
      <c r="L182" s="17"/>
      <c r="M182" s="17"/>
    </row>
    <row r="183" spans="2:13" ht="21.75" customHeight="1" thickBot="1" x14ac:dyDescent="0.3">
      <c r="B183" s="16" t="str">
        <f>'[1]0503117 Отчет об исп'!A160</f>
        <v>Увеличение стоимости материальных запасов</v>
      </c>
      <c r="C183" s="10" t="str">
        <f>'[1]0503117 Отчет об исп'!L160</f>
        <v>0801 0830310090 244</v>
      </c>
      <c r="D183" s="10">
        <v>346</v>
      </c>
      <c r="E183" s="2">
        <v>50000</v>
      </c>
      <c r="F183" s="48">
        <v>13798</v>
      </c>
      <c r="G183" s="49"/>
      <c r="H183" s="2">
        <f t="shared" si="8"/>
        <v>36202</v>
      </c>
      <c r="I183" s="5"/>
      <c r="J183" s="23"/>
      <c r="K183" s="23"/>
      <c r="L183" s="17"/>
      <c r="M183" s="17"/>
    </row>
    <row r="184" spans="2:13" ht="21.75" customHeight="1" thickBot="1" x14ac:dyDescent="0.3">
      <c r="B184" s="16" t="str">
        <f>'[1]0503117 Отчет об исп'!A161</f>
        <v>Пособия по социальной помощи населению в натуральной форме</v>
      </c>
      <c r="C184" s="10" t="str">
        <f>'[1]0503117 Отчет об исп'!L161</f>
        <v>1001 1000210390 312</v>
      </c>
      <c r="D184" s="10" t="str">
        <f>'[1]0503117 Отчет об исп'!O161</f>
        <v>263</v>
      </c>
      <c r="E184" s="2">
        <v>100000</v>
      </c>
      <c r="F184" s="48">
        <v>39220.379999999997</v>
      </c>
      <c r="G184" s="49"/>
      <c r="H184" s="2">
        <f t="shared" si="8"/>
        <v>60779.62</v>
      </c>
      <c r="I184" s="5"/>
      <c r="J184" s="23"/>
      <c r="K184" s="23"/>
      <c r="L184" s="17"/>
      <c r="M184" s="17"/>
    </row>
    <row r="185" spans="2:13" ht="21.75" customHeight="1" thickBot="1" x14ac:dyDescent="0.3">
      <c r="B185" s="16" t="str">
        <f>'[1]0503117 Отчет об исп'!A162</f>
        <v>Прочие работы, услуги</v>
      </c>
      <c r="C185" s="10" t="str">
        <f>'[1]0503117 Отчет об исп'!L162</f>
        <v>1102 1100110310 244</v>
      </c>
      <c r="D185" s="10" t="str">
        <f>'[1]0503117 Отчет об исп'!O162</f>
        <v>226</v>
      </c>
      <c r="E185" s="2">
        <v>150000</v>
      </c>
      <c r="F185" s="48">
        <v>149799</v>
      </c>
      <c r="G185" s="49"/>
      <c r="H185" s="2">
        <f t="shared" si="8"/>
        <v>201</v>
      </c>
      <c r="I185" s="5"/>
      <c r="J185" s="23"/>
      <c r="K185" s="23"/>
      <c r="L185" s="17"/>
      <c r="M185" s="17"/>
    </row>
    <row r="186" spans="2:13" ht="21.75" customHeight="1" thickBot="1" x14ac:dyDescent="0.3">
      <c r="B186" s="16" t="s">
        <v>159</v>
      </c>
      <c r="C186" s="18" t="s">
        <v>160</v>
      </c>
      <c r="D186" s="10">
        <v>340</v>
      </c>
      <c r="E186" s="2">
        <v>150000</v>
      </c>
      <c r="F186" s="48">
        <v>15560</v>
      </c>
      <c r="G186" s="49"/>
      <c r="H186" s="2">
        <f t="shared" si="8"/>
        <v>134440</v>
      </c>
      <c r="I186" s="5"/>
      <c r="J186" s="23"/>
      <c r="K186" s="23"/>
      <c r="L186" s="17"/>
      <c r="M186" s="17"/>
    </row>
    <row r="187" spans="2:13" ht="24" customHeight="1" thickBot="1" x14ac:dyDescent="0.3">
      <c r="B187" s="16" t="s">
        <v>88</v>
      </c>
      <c r="C187" s="21" t="s">
        <v>1</v>
      </c>
      <c r="D187" s="21"/>
      <c r="E187" s="2">
        <f>E11-E85</f>
        <v>-7912333.7800000012</v>
      </c>
      <c r="F187" s="48">
        <f>F11-F85</f>
        <v>-591684.05000000075</v>
      </c>
      <c r="G187" s="49"/>
      <c r="H187" s="21" t="s">
        <v>1</v>
      </c>
      <c r="I187" s="5"/>
      <c r="J187" s="17"/>
      <c r="K187" s="17"/>
      <c r="L187" s="17"/>
      <c r="M187" s="17"/>
    </row>
    <row r="188" spans="2:13" ht="15" customHeight="1" x14ac:dyDescent="0.25">
      <c r="B188" s="77"/>
      <c r="C188" s="77"/>
      <c r="D188" s="77"/>
      <c r="E188" s="77"/>
      <c r="F188" s="77"/>
      <c r="G188" s="77"/>
      <c r="H188" s="77"/>
      <c r="I188" s="77"/>
      <c r="L188" s="17"/>
      <c r="M188" s="17"/>
    </row>
    <row r="189" spans="2:13" ht="15.75" customHeight="1" x14ac:dyDescent="0.25">
      <c r="B189" s="78"/>
      <c r="C189" s="78"/>
      <c r="D189" s="78"/>
      <c r="E189" s="78"/>
      <c r="F189" s="78"/>
      <c r="G189" s="78"/>
      <c r="H189" s="78"/>
      <c r="I189" s="78"/>
    </row>
    <row r="190" spans="2:13" ht="15" customHeight="1" thickBot="1" x14ac:dyDescent="0.3">
      <c r="B190" s="76" t="s">
        <v>129</v>
      </c>
      <c r="C190" s="76"/>
      <c r="D190" s="76"/>
      <c r="E190" s="76"/>
      <c r="F190" s="76"/>
      <c r="G190" s="76"/>
      <c r="H190" s="76"/>
      <c r="I190" s="27"/>
    </row>
    <row r="191" spans="2:13" ht="56.25" customHeight="1" thickBot="1" x14ac:dyDescent="0.3">
      <c r="B191" s="3" t="s">
        <v>2</v>
      </c>
      <c r="C191" s="19" t="s">
        <v>89</v>
      </c>
      <c r="D191" s="19" t="s">
        <v>90</v>
      </c>
      <c r="E191" s="19" t="s">
        <v>86</v>
      </c>
      <c r="F191" s="53" t="s">
        <v>91</v>
      </c>
      <c r="G191" s="54"/>
      <c r="H191" s="29"/>
      <c r="I191" s="27"/>
    </row>
    <row r="192" spans="2:13" ht="15" customHeight="1" thickBot="1" x14ac:dyDescent="0.3">
      <c r="B192" s="6">
        <v>1</v>
      </c>
      <c r="C192" s="7">
        <v>3</v>
      </c>
      <c r="D192" s="7">
        <v>4</v>
      </c>
      <c r="E192" s="7">
        <v>5</v>
      </c>
      <c r="F192" s="58">
        <v>6</v>
      </c>
      <c r="G192" s="59"/>
      <c r="H192" s="29"/>
      <c r="I192" s="27"/>
    </row>
    <row r="193" spans="2:9" ht="23.25" customHeight="1" thickBot="1" x14ac:dyDescent="0.3">
      <c r="B193" s="16" t="s">
        <v>92</v>
      </c>
      <c r="C193" s="21" t="s">
        <v>1</v>
      </c>
      <c r="D193" s="2">
        <f>-E187</f>
        <v>7912333.7800000012</v>
      </c>
      <c r="E193" s="2">
        <f>-F187</f>
        <v>591684.05000000075</v>
      </c>
      <c r="F193" s="48"/>
      <c r="G193" s="49"/>
      <c r="H193" s="29"/>
      <c r="I193" s="27"/>
    </row>
    <row r="194" spans="2:9" ht="15" customHeight="1" x14ac:dyDescent="0.25">
      <c r="B194" s="11" t="s">
        <v>93</v>
      </c>
      <c r="C194" s="13"/>
      <c r="D194" s="12"/>
      <c r="E194" s="12"/>
      <c r="F194" s="74"/>
      <c r="G194" s="75"/>
      <c r="H194" s="29"/>
      <c r="I194" s="27"/>
    </row>
    <row r="195" spans="2:9" ht="23.25" customHeight="1" thickBot="1" x14ac:dyDescent="0.3">
      <c r="B195" s="16" t="s">
        <v>94</v>
      </c>
      <c r="C195" s="21" t="s">
        <v>1</v>
      </c>
      <c r="D195" s="12">
        <v>0</v>
      </c>
      <c r="E195" s="12">
        <v>0</v>
      </c>
      <c r="F195" s="72" t="s">
        <v>0</v>
      </c>
      <c r="G195" s="73"/>
      <c r="H195" s="29"/>
      <c r="I195" s="27"/>
    </row>
    <row r="196" spans="2:9" ht="19.5" customHeight="1" thickBot="1" x14ac:dyDescent="0.3">
      <c r="B196" s="16" t="s">
        <v>117</v>
      </c>
      <c r="C196" s="18" t="s">
        <v>118</v>
      </c>
      <c r="D196" s="20">
        <v>0</v>
      </c>
      <c r="E196" s="20">
        <v>0</v>
      </c>
      <c r="F196" s="70" t="s">
        <v>0</v>
      </c>
      <c r="G196" s="71"/>
      <c r="H196" s="29"/>
      <c r="I196" s="27"/>
    </row>
    <row r="197" spans="2:9" ht="21.75" customHeight="1" thickBot="1" x14ac:dyDescent="0.3">
      <c r="B197" s="16" t="s">
        <v>95</v>
      </c>
      <c r="C197" s="13" t="s">
        <v>1</v>
      </c>
      <c r="D197" s="12" t="s">
        <v>0</v>
      </c>
      <c r="E197" s="22" t="s">
        <v>0</v>
      </c>
      <c r="F197" s="70" t="s">
        <v>0</v>
      </c>
      <c r="G197" s="71"/>
      <c r="H197" s="29"/>
      <c r="I197" s="27"/>
    </row>
    <row r="198" spans="2:9" ht="15" customHeight="1" thickBot="1" x14ac:dyDescent="0.3">
      <c r="B198" s="16"/>
      <c r="C198" s="19"/>
      <c r="D198" s="20" t="s">
        <v>0</v>
      </c>
      <c r="E198" s="22" t="s">
        <v>0</v>
      </c>
      <c r="F198" s="70" t="s">
        <v>0</v>
      </c>
      <c r="G198" s="71"/>
      <c r="H198" s="29"/>
      <c r="I198" s="27"/>
    </row>
    <row r="199" spans="2:9" ht="15" customHeight="1" thickBot="1" x14ac:dyDescent="0.3">
      <c r="B199" s="16" t="s">
        <v>96</v>
      </c>
      <c r="C199" s="21" t="s">
        <v>97</v>
      </c>
      <c r="D199" s="2">
        <v>7912333.7800000003</v>
      </c>
      <c r="E199" s="2">
        <v>591684.05000000005</v>
      </c>
      <c r="F199" s="48">
        <f>D199-E199</f>
        <v>7320649.7300000004</v>
      </c>
      <c r="G199" s="49"/>
      <c r="H199" s="29"/>
      <c r="I199" s="27"/>
    </row>
    <row r="200" spans="2:9" ht="15" customHeight="1" thickBot="1" x14ac:dyDescent="0.3">
      <c r="B200" s="16" t="s">
        <v>98</v>
      </c>
      <c r="C200" s="21" t="s">
        <v>99</v>
      </c>
      <c r="D200" s="2">
        <f t="shared" ref="D200:E202" si="9">D201</f>
        <v>-66955104.799999997</v>
      </c>
      <c r="E200" s="2">
        <f t="shared" si="9"/>
        <v>-19513294.300000001</v>
      </c>
      <c r="F200" s="53" t="s">
        <v>1</v>
      </c>
      <c r="G200" s="54"/>
      <c r="H200" s="29"/>
      <c r="I200" s="27"/>
    </row>
    <row r="201" spans="2:9" ht="15" customHeight="1" thickBot="1" x14ac:dyDescent="0.3">
      <c r="B201" s="16" t="s">
        <v>100</v>
      </c>
      <c r="C201" s="21" t="s">
        <v>101</v>
      </c>
      <c r="D201" s="2">
        <f t="shared" si="9"/>
        <v>-66955104.799999997</v>
      </c>
      <c r="E201" s="2">
        <f t="shared" si="9"/>
        <v>-19513294.300000001</v>
      </c>
      <c r="F201" s="53" t="s">
        <v>1</v>
      </c>
      <c r="G201" s="54"/>
      <c r="H201" s="29"/>
      <c r="I201" s="27"/>
    </row>
    <row r="202" spans="2:9" ht="23.25" customHeight="1" thickBot="1" x14ac:dyDescent="0.3">
      <c r="B202" s="16" t="s">
        <v>102</v>
      </c>
      <c r="C202" s="21" t="s">
        <v>103</v>
      </c>
      <c r="D202" s="2">
        <f t="shared" si="9"/>
        <v>-66955104.799999997</v>
      </c>
      <c r="E202" s="2">
        <f t="shared" si="9"/>
        <v>-19513294.300000001</v>
      </c>
      <c r="F202" s="53" t="s">
        <v>1</v>
      </c>
      <c r="G202" s="54"/>
      <c r="H202" s="29"/>
      <c r="I202" s="27"/>
    </row>
    <row r="203" spans="2:9" ht="22.5" customHeight="1" thickBot="1" x14ac:dyDescent="0.3">
      <c r="B203" s="16" t="s">
        <v>104</v>
      </c>
      <c r="C203" s="21" t="s">
        <v>105</v>
      </c>
      <c r="D203" s="2">
        <v>-66955104.799999997</v>
      </c>
      <c r="E203" s="2">
        <v>-19513294.300000001</v>
      </c>
      <c r="F203" s="53" t="s">
        <v>1</v>
      </c>
      <c r="G203" s="54"/>
      <c r="H203" s="29"/>
      <c r="I203" s="27"/>
    </row>
    <row r="204" spans="2:9" ht="15" customHeight="1" thickBot="1" x14ac:dyDescent="0.3">
      <c r="B204" s="16" t="s">
        <v>106</v>
      </c>
      <c r="C204" s="21" t="s">
        <v>107</v>
      </c>
      <c r="D204" s="2">
        <f t="shared" ref="D204:E206" si="10">D205</f>
        <v>74867438.579999998</v>
      </c>
      <c r="E204" s="2">
        <f t="shared" si="10"/>
        <v>20104978.350000001</v>
      </c>
      <c r="F204" s="53" t="s">
        <v>1</v>
      </c>
      <c r="G204" s="54"/>
      <c r="H204" s="29"/>
      <c r="I204" s="27"/>
    </row>
    <row r="205" spans="2:9" ht="15" customHeight="1" thickBot="1" x14ac:dyDescent="0.3">
      <c r="B205" s="16" t="s">
        <v>108</v>
      </c>
      <c r="C205" s="21" t="s">
        <v>109</v>
      </c>
      <c r="D205" s="2">
        <f t="shared" si="10"/>
        <v>74867438.579999998</v>
      </c>
      <c r="E205" s="2">
        <f t="shared" si="10"/>
        <v>20104978.350000001</v>
      </c>
      <c r="F205" s="53" t="s">
        <v>1</v>
      </c>
      <c r="G205" s="54"/>
      <c r="H205" s="29"/>
      <c r="I205" s="27"/>
    </row>
    <row r="206" spans="2:9" ht="25.5" customHeight="1" thickBot="1" x14ac:dyDescent="0.3">
      <c r="B206" s="16" t="s">
        <v>110</v>
      </c>
      <c r="C206" s="21" t="s">
        <v>111</v>
      </c>
      <c r="D206" s="2">
        <f t="shared" si="10"/>
        <v>74867438.579999998</v>
      </c>
      <c r="E206" s="2">
        <f t="shared" si="10"/>
        <v>20104978.350000001</v>
      </c>
      <c r="F206" s="53" t="s">
        <v>1</v>
      </c>
      <c r="G206" s="54"/>
      <c r="H206" s="29"/>
      <c r="I206" s="27"/>
    </row>
    <row r="207" spans="2:9" ht="25.5" customHeight="1" thickBot="1" x14ac:dyDescent="0.3">
      <c r="B207" s="16" t="s">
        <v>112</v>
      </c>
      <c r="C207" s="21" t="s">
        <v>113</v>
      </c>
      <c r="D207" s="2">
        <v>74867438.579999998</v>
      </c>
      <c r="E207" s="2">
        <v>20104978.350000001</v>
      </c>
      <c r="F207" s="53" t="s">
        <v>1</v>
      </c>
      <c r="G207" s="54"/>
      <c r="H207" s="29"/>
      <c r="I207" s="5"/>
    </row>
    <row r="208" spans="2:9" ht="15" customHeight="1" x14ac:dyDescent="0.25">
      <c r="B208" s="14"/>
    </row>
  </sheetData>
  <mergeCells count="307">
    <mergeCell ref="F5:H5"/>
    <mergeCell ref="F55:G55"/>
    <mergeCell ref="F56:G56"/>
    <mergeCell ref="F207:G207"/>
    <mergeCell ref="D82:D83"/>
    <mergeCell ref="F117:G117"/>
    <mergeCell ref="F119:G119"/>
    <mergeCell ref="F134:G134"/>
    <mergeCell ref="F136:G136"/>
    <mergeCell ref="F138:G138"/>
    <mergeCell ref="F142:G142"/>
    <mergeCell ref="F143:G143"/>
    <mergeCell ref="F144:G144"/>
    <mergeCell ref="F204:G204"/>
    <mergeCell ref="F205:G205"/>
    <mergeCell ref="F200:G200"/>
    <mergeCell ref="F201:G201"/>
    <mergeCell ref="F196:G196"/>
    <mergeCell ref="F197:G197"/>
    <mergeCell ref="F192:G192"/>
    <mergeCell ref="F193:G193"/>
    <mergeCell ref="F206:G206"/>
    <mergeCell ref="F202:G202"/>
    <mergeCell ref="F198:G198"/>
    <mergeCell ref="F199:G199"/>
    <mergeCell ref="F173:G173"/>
    <mergeCell ref="F174:G174"/>
    <mergeCell ref="F172:G172"/>
    <mergeCell ref="F170:G170"/>
    <mergeCell ref="F168:G168"/>
    <mergeCell ref="F166:G166"/>
    <mergeCell ref="F167:G167"/>
    <mergeCell ref="F181:G181"/>
    <mergeCell ref="F182:G182"/>
    <mergeCell ref="F180:G180"/>
    <mergeCell ref="F177:G177"/>
    <mergeCell ref="F178:G178"/>
    <mergeCell ref="F175:G175"/>
    <mergeCell ref="F176:G176"/>
    <mergeCell ref="F185:G185"/>
    <mergeCell ref="F186:G186"/>
    <mergeCell ref="F183:G183"/>
    <mergeCell ref="F184:G184"/>
    <mergeCell ref="F187:G187"/>
    <mergeCell ref="B188:I188"/>
    <mergeCell ref="B189:I189"/>
    <mergeCell ref="F191:G191"/>
    <mergeCell ref="F195:G195"/>
    <mergeCell ref="F164:G164"/>
    <mergeCell ref="F165:G165"/>
    <mergeCell ref="F162:G162"/>
    <mergeCell ref="F163:G163"/>
    <mergeCell ref="F159:G159"/>
    <mergeCell ref="F158:G158"/>
    <mergeCell ref="F150:G150"/>
    <mergeCell ref="F160:G160"/>
    <mergeCell ref="F161:G161"/>
    <mergeCell ref="F169:G169"/>
    <mergeCell ref="F171:G171"/>
    <mergeCell ref="F179:G179"/>
    <mergeCell ref="F194:G194"/>
    <mergeCell ref="B190:H190"/>
    <mergeCell ref="F9:G9"/>
    <mergeCell ref="F10:G10"/>
    <mergeCell ref="F11:G11"/>
    <mergeCell ref="F12:G12"/>
    <mergeCell ref="F13:G13"/>
    <mergeCell ref="F14:G14"/>
    <mergeCell ref="F22:G22"/>
    <mergeCell ref="F23:G23"/>
    <mergeCell ref="F24:G24"/>
    <mergeCell ref="F25:G25"/>
    <mergeCell ref="F26:G26"/>
    <mergeCell ref="F27:G27"/>
    <mergeCell ref="F15:G15"/>
    <mergeCell ref="F16:G16"/>
    <mergeCell ref="F17:G17"/>
    <mergeCell ref="F18:G18"/>
    <mergeCell ref="F20:G20"/>
    <mergeCell ref="F21:G21"/>
    <mergeCell ref="F19:G19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33:G33"/>
    <mergeCell ref="F50:G50"/>
    <mergeCell ref="F57:G57"/>
    <mergeCell ref="F58:G58"/>
    <mergeCell ref="F59:G59"/>
    <mergeCell ref="F65:G65"/>
    <mergeCell ref="F66:G66"/>
    <mergeCell ref="F51:G51"/>
    <mergeCell ref="F52:G52"/>
    <mergeCell ref="F38:G38"/>
    <mergeCell ref="F39:G39"/>
    <mergeCell ref="F42:G42"/>
    <mergeCell ref="F43:G43"/>
    <mergeCell ref="F48:G48"/>
    <mergeCell ref="F49:G49"/>
    <mergeCell ref="F40:G40"/>
    <mergeCell ref="F41:G41"/>
    <mergeCell ref="F53:G53"/>
    <mergeCell ref="F60:G60"/>
    <mergeCell ref="F61:G61"/>
    <mergeCell ref="F44:G44"/>
    <mergeCell ref="F45:G45"/>
    <mergeCell ref="F46:G46"/>
    <mergeCell ref="F47:G47"/>
    <mergeCell ref="F54:G54"/>
    <mergeCell ref="F76:G76"/>
    <mergeCell ref="F77:G77"/>
    <mergeCell ref="F78:G78"/>
    <mergeCell ref="F79:G79"/>
    <mergeCell ref="B80:H80"/>
    <mergeCell ref="B81:H81"/>
    <mergeCell ref="F67:G67"/>
    <mergeCell ref="F68:G68"/>
    <mergeCell ref="F69:G69"/>
    <mergeCell ref="F70:G70"/>
    <mergeCell ref="F71:G71"/>
    <mergeCell ref="F75:G75"/>
    <mergeCell ref="F94:G94"/>
    <mergeCell ref="F101:G101"/>
    <mergeCell ref="I82:I83"/>
    <mergeCell ref="F84:G84"/>
    <mergeCell ref="F85:G85"/>
    <mergeCell ref="F86:G86"/>
    <mergeCell ref="F87:G87"/>
    <mergeCell ref="F88:G88"/>
    <mergeCell ref="B82:B83"/>
    <mergeCell ref="C82:C83"/>
    <mergeCell ref="E82:E83"/>
    <mergeCell ref="F82:G82"/>
    <mergeCell ref="F83:G83"/>
    <mergeCell ref="H82:H83"/>
    <mergeCell ref="F135:G135"/>
    <mergeCell ref="F137:G137"/>
    <mergeCell ref="F98:G98"/>
    <mergeCell ref="F99:G99"/>
    <mergeCell ref="F100:G100"/>
    <mergeCell ref="F102:G102"/>
    <mergeCell ref="F105:G105"/>
    <mergeCell ref="F96:G96"/>
    <mergeCell ref="F97:G97"/>
    <mergeCell ref="F203:G203"/>
    <mergeCell ref="G1:H1"/>
    <mergeCell ref="G2:H2"/>
    <mergeCell ref="F3:H3"/>
    <mergeCell ref="F4:H4"/>
    <mergeCell ref="F116:G116"/>
    <mergeCell ref="F110:G110"/>
    <mergeCell ref="F111:G111"/>
    <mergeCell ref="F112:G112"/>
    <mergeCell ref="F115:G115"/>
    <mergeCell ref="F72:G72"/>
    <mergeCell ref="F73:G73"/>
    <mergeCell ref="F74:G74"/>
    <mergeCell ref="F118:G118"/>
    <mergeCell ref="F124:G124"/>
    <mergeCell ref="F152:G152"/>
    <mergeCell ref="F149:G149"/>
    <mergeCell ref="F123:G123"/>
    <mergeCell ref="F129:G129"/>
    <mergeCell ref="F130:G130"/>
    <mergeCell ref="F132:G132"/>
    <mergeCell ref="F133:G133"/>
    <mergeCell ref="F127:G127"/>
    <mergeCell ref="L91:M91"/>
    <mergeCell ref="L92:M92"/>
    <mergeCell ref="L94:M94"/>
    <mergeCell ref="L95:M95"/>
    <mergeCell ref="L96:M96"/>
    <mergeCell ref="L97:M97"/>
    <mergeCell ref="L98:M98"/>
    <mergeCell ref="L99:M99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120:M120"/>
    <mergeCell ref="L121:M121"/>
    <mergeCell ref="L100:M100"/>
    <mergeCell ref="L102:M102"/>
    <mergeCell ref="L103:M103"/>
    <mergeCell ref="L104:M104"/>
    <mergeCell ref="L106:M106"/>
    <mergeCell ref="L107:M107"/>
    <mergeCell ref="L110:M110"/>
    <mergeCell ref="L111:M111"/>
    <mergeCell ref="L144:M144"/>
    <mergeCell ref="L149:M149"/>
    <mergeCell ref="L150:M150"/>
    <mergeCell ref="J86:K86"/>
    <mergeCell ref="J87:K87"/>
    <mergeCell ref="J88:K88"/>
    <mergeCell ref="J89:K89"/>
    <mergeCell ref="J90:K90"/>
    <mergeCell ref="J91:K91"/>
    <mergeCell ref="J92:K92"/>
    <mergeCell ref="J94:K94"/>
    <mergeCell ref="J95:K95"/>
    <mergeCell ref="J96:K96"/>
    <mergeCell ref="J97:K97"/>
    <mergeCell ref="J98:K98"/>
    <mergeCell ref="J99:K99"/>
    <mergeCell ref="J100:K100"/>
    <mergeCell ref="J102:K102"/>
    <mergeCell ref="J103:K103"/>
    <mergeCell ref="J104:K104"/>
    <mergeCell ref="L133:M133"/>
    <mergeCell ref="L134:M134"/>
    <mergeCell ref="L136:M136"/>
    <mergeCell ref="L138:M138"/>
    <mergeCell ref="J106:K106"/>
    <mergeCell ref="J107:K107"/>
    <mergeCell ref="J110:K110"/>
    <mergeCell ref="J111:K111"/>
    <mergeCell ref="J112:K112"/>
    <mergeCell ref="J115:K115"/>
    <mergeCell ref="J116:K116"/>
    <mergeCell ref="J117:K117"/>
    <mergeCell ref="L143:M143"/>
    <mergeCell ref="L139:M139"/>
    <mergeCell ref="L142:M142"/>
    <mergeCell ref="L122:M122"/>
    <mergeCell ref="L123:M123"/>
    <mergeCell ref="L126:M126"/>
    <mergeCell ref="L127:M127"/>
    <mergeCell ref="L128:M128"/>
    <mergeCell ref="L129:M129"/>
    <mergeCell ref="L130:M130"/>
    <mergeCell ref="L132:M132"/>
    <mergeCell ref="L112:M112"/>
    <mergeCell ref="L115:M115"/>
    <mergeCell ref="L116:M116"/>
    <mergeCell ref="L117:M117"/>
    <mergeCell ref="L119:M119"/>
    <mergeCell ref="F155:G155"/>
    <mergeCell ref="F156:G156"/>
    <mergeCell ref="F157:G157"/>
    <mergeCell ref="J139:K139"/>
    <mergeCell ref="J142:K142"/>
    <mergeCell ref="J143:K143"/>
    <mergeCell ref="J150:K150"/>
    <mergeCell ref="J152:K152"/>
    <mergeCell ref="J144:K144"/>
    <mergeCell ref="J149:K149"/>
    <mergeCell ref="F140:G140"/>
    <mergeCell ref="F141:G141"/>
    <mergeCell ref="F145:G145"/>
    <mergeCell ref="F146:G146"/>
    <mergeCell ref="F147:G147"/>
    <mergeCell ref="F148:G148"/>
    <mergeCell ref="F151:G151"/>
    <mergeCell ref="F153:G153"/>
    <mergeCell ref="F154:G154"/>
    <mergeCell ref="F139:G139"/>
    <mergeCell ref="J128:K128"/>
    <mergeCell ref="J129:K129"/>
    <mergeCell ref="J130:K130"/>
    <mergeCell ref="J132:K132"/>
    <mergeCell ref="J133:K133"/>
    <mergeCell ref="J134:K134"/>
    <mergeCell ref="J136:K136"/>
    <mergeCell ref="J138:K138"/>
    <mergeCell ref="J119:K119"/>
    <mergeCell ref="J120:K120"/>
    <mergeCell ref="J121:K121"/>
    <mergeCell ref="J122:K122"/>
    <mergeCell ref="J123:K123"/>
    <mergeCell ref="J126:K126"/>
    <mergeCell ref="J127:K127"/>
    <mergeCell ref="F62:G62"/>
    <mergeCell ref="F63:G63"/>
    <mergeCell ref="F64:G64"/>
    <mergeCell ref="F93:G93"/>
    <mergeCell ref="F108:G108"/>
    <mergeCell ref="F109:G109"/>
    <mergeCell ref="F114:G114"/>
    <mergeCell ref="F125:G125"/>
    <mergeCell ref="F131:G131"/>
    <mergeCell ref="F128:G128"/>
    <mergeCell ref="F126:G126"/>
    <mergeCell ref="F122:G122"/>
    <mergeCell ref="F120:G120"/>
    <mergeCell ref="F121:G121"/>
    <mergeCell ref="F103:G103"/>
    <mergeCell ref="F104:G104"/>
    <mergeCell ref="F106:G106"/>
    <mergeCell ref="F107:G107"/>
    <mergeCell ref="F113:G113"/>
    <mergeCell ref="F89:G89"/>
    <mergeCell ref="F90:G90"/>
    <mergeCell ref="F91:G91"/>
    <mergeCell ref="F92:G92"/>
    <mergeCell ref="F95:G95"/>
  </mergeCells>
  <pageMargins left="0.7" right="0.7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2022-06-23T06:12:38Z</dcterms:modified>
</cp:coreProperties>
</file>