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8" windowWidth="14808" windowHeight="7836" activeTab="2"/>
  </bookViews>
  <sheets>
    <sheet name="Приложение 7" sheetId="1" r:id="rId1"/>
    <sheet name="Приложение 9" sheetId="4" r:id="rId2"/>
    <sheet name="Приложение 11" sheetId="5" r:id="rId3"/>
  </sheets>
  <calcPr calcId="125725"/>
</workbook>
</file>

<file path=xl/calcChain.xml><?xml version="1.0" encoding="utf-8"?>
<calcChain xmlns="http://schemas.openxmlformats.org/spreadsheetml/2006/main">
  <c r="I80" i="4"/>
  <c r="I79" s="1"/>
  <c r="I78" s="1"/>
  <c r="I13" s="1"/>
  <c r="H26" i="1"/>
  <c r="H34"/>
  <c r="H30"/>
  <c r="H29"/>
  <c r="H17"/>
  <c r="H18"/>
  <c r="I118" i="4"/>
  <c r="I119"/>
  <c r="I101"/>
  <c r="I102"/>
  <c r="I103"/>
  <c r="I94"/>
  <c r="I93"/>
  <c r="I92"/>
  <c r="I91"/>
  <c r="I65"/>
  <c r="I58"/>
  <c r="I52"/>
  <c r="I36"/>
  <c r="I15"/>
  <c r="I140"/>
  <c r="I63"/>
  <c r="I177"/>
  <c r="I104"/>
  <c r="I99"/>
  <c r="I95"/>
  <c r="I81"/>
  <c r="I71"/>
  <c r="I69"/>
  <c r="I34"/>
  <c r="I30"/>
  <c r="I29"/>
  <c r="I65" i="5"/>
  <c r="I125"/>
  <c r="I190"/>
  <c r="I186"/>
  <c r="I182"/>
  <c r="I168"/>
  <c r="I156"/>
  <c r="I154"/>
  <c r="I137"/>
  <c r="I138"/>
  <c r="I69"/>
  <c r="I64"/>
  <c r="I47"/>
  <c r="I155" l="1"/>
  <c r="I70" i="4"/>
  <c r="I68" l="1"/>
  <c r="I153" i="5"/>
  <c r="I159" l="1"/>
  <c r="I74" i="4"/>
  <c r="H31" i="1" l="1"/>
  <c r="H28"/>
  <c r="I172" i="4"/>
  <c r="I171" s="1"/>
  <c r="I170" s="1"/>
  <c r="I193" i="5"/>
  <c r="I150" i="4"/>
  <c r="I25" i="5" l="1"/>
  <c r="I93" l="1"/>
  <c r="I92" s="1"/>
  <c r="I91" s="1"/>
  <c r="I90" s="1"/>
  <c r="I84" i="4" l="1"/>
  <c r="I141" i="5"/>
  <c r="I139" l="1"/>
  <c r="I136" s="1"/>
  <c r="I135" l="1"/>
  <c r="I28" l="1"/>
  <c r="I161" i="4" l="1"/>
  <c r="I159" s="1"/>
  <c r="I158" s="1"/>
  <c r="I76" l="1"/>
  <c r="I161" i="5"/>
  <c r="B126" i="4" l="1"/>
  <c r="I28" l="1"/>
  <c r="I125" l="1"/>
  <c r="I124" s="1"/>
  <c r="I62"/>
  <c r="I139"/>
  <c r="I137" s="1"/>
  <c r="I167" i="5"/>
  <c r="I166" s="1"/>
  <c r="I165" s="1"/>
  <c r="I181"/>
  <c r="I122"/>
  <c r="I107" i="4"/>
  <c r="H35" i="1"/>
  <c r="H24"/>
  <c r="I164" i="5" l="1"/>
  <c r="I136" i="4"/>
  <c r="I56" i="5"/>
  <c r="I203"/>
  <c r="I202" s="1"/>
  <c r="I200" s="1"/>
  <c r="I199" s="1"/>
  <c r="I124" l="1"/>
  <c r="I98" i="4" l="1"/>
  <c r="I104" i="5" l="1"/>
  <c r="I209" l="1"/>
  <c r="I208" s="1"/>
  <c r="I207" s="1"/>
  <c r="I206" s="1"/>
  <c r="I185"/>
  <c r="I179" s="1"/>
  <c r="I189"/>
  <c r="I188" s="1"/>
  <c r="I197"/>
  <c r="I196" s="1"/>
  <c r="I195" s="1"/>
  <c r="I173"/>
  <c r="I172" s="1"/>
  <c r="I171" s="1"/>
  <c r="I170" s="1"/>
  <c r="I169" s="1"/>
  <c r="I146"/>
  <c r="I144" s="1"/>
  <c r="I151"/>
  <c r="I157"/>
  <c r="I117"/>
  <c r="I116" s="1"/>
  <c r="I115" s="1"/>
  <c r="I114" s="1"/>
  <c r="I131"/>
  <c r="I130" s="1"/>
  <c r="I129" s="1"/>
  <c r="I127" s="1"/>
  <c r="I126" s="1"/>
  <c r="I98"/>
  <c r="I97" s="1"/>
  <c r="I95" s="1"/>
  <c r="I89" s="1"/>
  <c r="I106"/>
  <c r="I111"/>
  <c r="I109" s="1"/>
  <c r="I108" s="1"/>
  <c r="I85"/>
  <c r="I84" s="1"/>
  <c r="I83" s="1"/>
  <c r="I19"/>
  <c r="I18" s="1"/>
  <c r="I17" s="1"/>
  <c r="I16" s="1"/>
  <c r="I24"/>
  <c r="I23" s="1"/>
  <c r="I26"/>
  <c r="I33"/>
  <c r="I32" s="1"/>
  <c r="I36"/>
  <c r="I35" s="1"/>
  <c r="I46"/>
  <c r="I45" s="1"/>
  <c r="I44" s="1"/>
  <c r="I43" s="1"/>
  <c r="I51"/>
  <c r="I50" s="1"/>
  <c r="I58"/>
  <c r="I55" s="1"/>
  <c r="I54" s="1"/>
  <c r="I63"/>
  <c r="I62" s="1"/>
  <c r="I61" s="1"/>
  <c r="I68"/>
  <c r="I67" s="1"/>
  <c r="I66" s="1"/>
  <c r="I72"/>
  <c r="I71" s="1"/>
  <c r="I70" s="1"/>
  <c r="I76"/>
  <c r="I79"/>
  <c r="I176" i="4"/>
  <c r="I175" s="1"/>
  <c r="I174" s="1"/>
  <c r="I165"/>
  <c r="I164" s="1"/>
  <c r="I168"/>
  <c r="I167" s="1"/>
  <c r="I156"/>
  <c r="I155" s="1"/>
  <c r="I154" s="1"/>
  <c r="I147"/>
  <c r="I146" s="1"/>
  <c r="I152"/>
  <c r="I143"/>
  <c r="I142" s="1"/>
  <c r="I141" s="1"/>
  <c r="I133"/>
  <c r="I132" s="1"/>
  <c r="I131" s="1"/>
  <c r="I129"/>
  <c r="I128" s="1"/>
  <c r="I127" s="1"/>
  <c r="I120"/>
  <c r="I122"/>
  <c r="I115"/>
  <c r="I114" s="1"/>
  <c r="I113" s="1"/>
  <c r="I111"/>
  <c r="I110" s="1"/>
  <c r="I109" s="1"/>
  <c r="I88"/>
  <c r="I87" s="1"/>
  <c r="I86" s="1"/>
  <c r="I82"/>
  <c r="I66"/>
  <c r="I72"/>
  <c r="I55"/>
  <c r="I54" s="1"/>
  <c r="I53" s="1"/>
  <c r="I59"/>
  <c r="I39"/>
  <c r="I38" s="1"/>
  <c r="I37" s="1"/>
  <c r="I44"/>
  <c r="I46"/>
  <c r="I50"/>
  <c r="I49" s="1"/>
  <c r="I48" s="1"/>
  <c r="I33"/>
  <c r="I32" s="1"/>
  <c r="I31" s="1"/>
  <c r="I27"/>
  <c r="I26" s="1"/>
  <c r="I18"/>
  <c r="I17" s="1"/>
  <c r="I16" s="1"/>
  <c r="I21"/>
  <c r="I20" s="1"/>
  <c r="I22"/>
  <c r="I24"/>
  <c r="H13" i="1"/>
  <c r="H19"/>
  <c r="H21"/>
  <c r="H33"/>
  <c r="H37"/>
  <c r="H10" l="1"/>
  <c r="I64" i="4"/>
  <c r="I150" i="5"/>
  <c r="I149" s="1"/>
  <c r="I148" s="1"/>
  <c r="I143"/>
  <c r="I134" s="1"/>
  <c r="I82"/>
  <c r="I81" s="1"/>
  <c r="I49"/>
  <c r="I187"/>
  <c r="I178"/>
  <c r="I57" i="4"/>
  <c r="I121" i="5"/>
  <c r="I120" s="1"/>
  <c r="I119" s="1"/>
  <c r="I113" s="1"/>
  <c r="I205"/>
  <c r="I43" i="4"/>
  <c r="I42" s="1"/>
  <c r="I149"/>
  <c r="I145" s="1"/>
  <c r="I75" i="5"/>
  <c r="I74" s="1"/>
  <c r="I103"/>
  <c r="I102" s="1"/>
  <c r="I31"/>
  <c r="I30" s="1"/>
  <c r="I22"/>
  <c r="I21" s="1"/>
  <c r="I163" i="4"/>
  <c r="I101" i="5" l="1"/>
  <c r="I100" s="1"/>
  <c r="I88" s="1"/>
  <c r="I48"/>
  <c r="I15" s="1"/>
  <c r="I177"/>
  <c r="I176" s="1"/>
  <c r="I133"/>
  <c r="I175" l="1"/>
  <c r="I14" s="1"/>
</calcChain>
</file>

<file path=xl/sharedStrings.xml><?xml version="1.0" encoding="utf-8"?>
<sst xmlns="http://schemas.openxmlformats.org/spreadsheetml/2006/main" count="1117" uniqueCount="362">
  <si>
    <t>Код бюджетной классификации</t>
  </si>
  <si>
    <t>№ п/п</t>
  </si>
  <si>
    <t>Наименование</t>
  </si>
  <si>
    <t>Сумма                             (тыс.руб)</t>
  </si>
  <si>
    <t xml:space="preserve">   в том числе :</t>
  </si>
  <si>
    <t>Общегосударственные вопросы</t>
  </si>
  <si>
    <t>0100</t>
  </si>
  <si>
    <t>1.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</si>
  <si>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</si>
  <si>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</si>
  <si>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</si>
  <si>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0106</t>
  </si>
  <si>
    <t>0107</t>
  </si>
  <si>
    <t>0113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</si>
  <si>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</si>
  <si>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</si>
  <si>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</si>
  <si>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</si>
  <si>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2.</t>
  </si>
  <si>
    <t>0200</t>
  </si>
  <si>
    <t>Национальная оборона</t>
  </si>
  <si>
    <t>0203</t>
  </si>
  <si>
    <t>Мобилизационная и вневойсковая подготовка</t>
  </si>
  <si>
    <t>3.</t>
  </si>
  <si>
    <t>0300</t>
  </si>
  <si>
    <t>Национальная безопасность и правоохранительная деятельность</t>
  </si>
  <si>
    <t>0314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</si>
  <si>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</si>
  <si>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</si>
  <si>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4.</t>
  </si>
  <si>
    <t>0400</t>
  </si>
  <si>
    <t>Национальная экономика</t>
  </si>
  <si>
    <t>0405</t>
  </si>
  <si>
    <t>0409</t>
  </si>
  <si>
    <t>0412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</si>
  <si>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</si>
  <si>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</si>
  <si>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</si>
  <si>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5.</t>
  </si>
  <si>
    <t>0500</t>
  </si>
  <si>
    <t>0502</t>
  </si>
  <si>
    <t>0503</t>
  </si>
  <si>
    <t>Жилищно-коммунальное хозяйство</t>
  </si>
  <si>
    <t>Коммунальное хозяйство</t>
  </si>
  <si>
    <t>Благоустройство</t>
  </si>
  <si>
    <t>6.</t>
  </si>
  <si>
    <t>0700</t>
  </si>
  <si>
    <t>0707</t>
  </si>
  <si>
    <t xml:space="preserve">Образование </t>
  </si>
  <si>
    <t>7.</t>
  </si>
  <si>
    <t>0800</t>
  </si>
  <si>
    <t>0801</t>
  </si>
  <si>
    <t>8.</t>
  </si>
  <si>
    <t>1100</t>
  </si>
  <si>
    <t>1102</t>
  </si>
  <si>
    <t>Культура, кинематография</t>
  </si>
  <si>
    <t>Культура</t>
  </si>
  <si>
    <t>Физическая культура и спорт</t>
  </si>
  <si>
    <t>Массовый спорт</t>
  </si>
  <si>
    <t>Глава</t>
  </si>
  <si>
    <t>Марьянского сельского поселения</t>
  </si>
  <si>
    <t xml:space="preserve">Красноармейского района </t>
  </si>
  <si>
    <t>Красноармейского района</t>
  </si>
  <si>
    <t xml:space="preserve">   Всего расходов</t>
  </si>
  <si>
    <t>классификации расходов</t>
  </si>
  <si>
    <t xml:space="preserve">                      Распределение расходов бюджета Марьянского</t>
  </si>
  <si>
    <t xml:space="preserve">           к решению Совета Марьянского сельского поселения</t>
  </si>
  <si>
    <t xml:space="preserve">              к решению Совета Марьянского сельского поселения</t>
  </si>
  <si>
    <t>Распределение бюджетных ассигнований</t>
  </si>
  <si>
    <t>ЦСР</t>
  </si>
  <si>
    <t>ВР</t>
  </si>
  <si>
    <t>сумма (тыс.руб.)</t>
  </si>
  <si>
    <t>Всего</t>
  </si>
  <si>
    <t>Муниципальная программа «Развитие муниципальной службы»</t>
  </si>
  <si>
    <t>Развитие системы подготовки кадров для  муниципальной службы</t>
  </si>
  <si>
    <t>Прочие обязательства муниципального образования</t>
  </si>
  <si>
    <t>Иные закупки товаров, работ и услуг для муниципальных нужд</t>
  </si>
  <si>
    <t>01 0 00 00000</t>
  </si>
  <si>
    <t>01 1 00 00000</t>
  </si>
  <si>
    <t>01 1 01 00000</t>
  </si>
  <si>
    <t>01 1 01 10030</t>
  </si>
  <si>
    <t>Расходы на обеспечение деятельности администрации</t>
  </si>
  <si>
    <t xml:space="preserve">Развитие инвестиционного потенциала и формирование инвестиционной привлекательности муниципального образования </t>
  </si>
  <si>
    <t>01 2 00 00000</t>
  </si>
  <si>
    <t>01 2 02 00000</t>
  </si>
  <si>
    <t>01 2 02 10030</t>
  </si>
  <si>
    <t>01 2 02 10140</t>
  </si>
  <si>
    <t>Уплата налогов, сборов и иных платежей</t>
  </si>
  <si>
    <t>01 3 00 00000</t>
  </si>
  <si>
    <t>01 3 02 00000</t>
  </si>
  <si>
    <t>01 3 02 10030</t>
  </si>
  <si>
    <t>Муниципальная программа «Информационное общество»</t>
  </si>
  <si>
    <t xml:space="preserve">Информационное освещение деятельности органов местного самоуправления </t>
  </si>
  <si>
    <t>Информационное освещение деятельности органов местного самоуправления в решении социальных и экономических задач</t>
  </si>
  <si>
    <t>02 0 00 00000</t>
  </si>
  <si>
    <t>02 0 01 00000</t>
  </si>
  <si>
    <t>02 0 01 10200</t>
  </si>
  <si>
    <t xml:space="preserve">Муниципальная программа «Обеспечение безопасности населения» </t>
  </si>
  <si>
    <t>Меры по повышению пожарной безопасности населения</t>
  </si>
  <si>
    <t>Пожарная безопасность</t>
  </si>
  <si>
    <t>Меры по оптимизации системы укрепления правопорядка, профилактики правонарушений, усиления борьбы с преступностью</t>
  </si>
  <si>
    <t>Мероприятия, направленные на поддержку общественных некоммерческих организаций и содействие развитию гражданского общества муниципального образования Красноармейский район</t>
  </si>
  <si>
    <t>Мероприятия по укреплению правопорядка, профилактике правонарушений, усиление борьбы с преступностью</t>
  </si>
  <si>
    <t>Меры по повышение эффективности системы противодействия коррупции</t>
  </si>
  <si>
    <t>Мероприятия по противодействию коррупции</t>
  </si>
  <si>
    <t>03 2 00 00000</t>
  </si>
  <si>
    <t>03 2 02 00000</t>
  </si>
  <si>
    <t>03 2 02 10510</t>
  </si>
  <si>
    <t>03 0 00 00000</t>
  </si>
  <si>
    <t>03 4 00 00000</t>
  </si>
  <si>
    <t>03 4 04 00000</t>
  </si>
  <si>
    <t>03 4 04 10040</t>
  </si>
  <si>
    <t>03 4 04 10120</t>
  </si>
  <si>
    <t>03 5 00 00000</t>
  </si>
  <si>
    <t>03 5 05 00000</t>
  </si>
  <si>
    <t>03 5 05 10080</t>
  </si>
  <si>
    <t>Муниципальная программа «Комплексное и устойчивое развитие в сфере строительства, архитектуры, дорожного хозяйства»</t>
  </si>
  <si>
    <t>Меры по упорядочению градостроительной деятельности и рациональному использованию земель</t>
  </si>
  <si>
    <t>Мероприятия по землеустройству и землепользованию</t>
  </si>
  <si>
    <t>Меры по содержанию и ремонту дорог общего пользования(за исключением автомобильных дорог федерального значения)</t>
  </si>
  <si>
    <t xml:space="preserve">Дорожный фонд муниципального образования </t>
  </si>
  <si>
    <t>04 0 00 00000</t>
  </si>
  <si>
    <t>04 1 00 00000</t>
  </si>
  <si>
    <t>04 1 01 00000</t>
  </si>
  <si>
    <t>04 1 01 10440</t>
  </si>
  <si>
    <t>04 2 00 00000</t>
  </si>
  <si>
    <t>04 2 02 00000</t>
  </si>
  <si>
    <t>04 2 02 10130</t>
  </si>
  <si>
    <t>Муниципальная программа «Благоустройство населенного пункта»</t>
  </si>
  <si>
    <t>Меры по созданию условий, обеспечивающих комфортное проживание на территории поселения в соответствии с санитарными нормами и правилами РФ</t>
  </si>
  <si>
    <t>Уличное освещение</t>
  </si>
  <si>
    <t>Другие мероприятия в области благоустройства</t>
  </si>
  <si>
    <t>05 0 00 00000</t>
  </si>
  <si>
    <t>05 0 01 00000</t>
  </si>
  <si>
    <t>05 0 01 10630</t>
  </si>
  <si>
    <t>05 0 01 10670</t>
  </si>
  <si>
    <t>Муниципальная программа «Социально - экономическое и территориальное развитие»</t>
  </si>
  <si>
    <t>Меры по повышение уровня жизни населения, посредством развития общественной инфраструктуры</t>
  </si>
  <si>
    <t>06 0 00 00000</t>
  </si>
  <si>
    <t>06 0 01 00000</t>
  </si>
  <si>
    <t>Муниципальная программа «Молодежь Кубани»</t>
  </si>
  <si>
    <t>Меры по созданию условий для развития и реализации потенциала молодежи</t>
  </si>
  <si>
    <t>Реализация прочих мероприятий для детей и молодежи</t>
  </si>
  <si>
    <t>07 0 00 00000</t>
  </si>
  <si>
    <t>07 0 01 00000</t>
  </si>
  <si>
    <t>07 0 01 10280</t>
  </si>
  <si>
    <t>Муниципальная программа «Развитие культуры в Марьянском сельском поселении Красноармейского района»</t>
  </si>
  <si>
    <t>Меры по стимулированию творческой активности населения, поддержка учреждений в сфере культуры</t>
  </si>
  <si>
    <t>Расходы на обеспечение деятельности (оказание услуг) муниципальных учреждений</t>
  </si>
  <si>
    <t>Расходы на выплаты персоналу казенных учреждений</t>
  </si>
  <si>
    <t>Приобретение муниципальными учреждениями движимого имущества</t>
  </si>
  <si>
    <t>08 0 00 00000</t>
  </si>
  <si>
    <t>08 1 00 00000</t>
  </si>
  <si>
    <t>08 1 01 00000</t>
  </si>
  <si>
    <t>08 1 01 00590</t>
  </si>
  <si>
    <t>08 1 01 09010</t>
  </si>
  <si>
    <t>Меры по сохранению и развитию библиотечной деятельности в Марьянском сельском поселении</t>
  </si>
  <si>
    <t>08 2 00 00000</t>
  </si>
  <si>
    <t>08 2 02 00000</t>
  </si>
  <si>
    <t>08 2 02 00590</t>
  </si>
  <si>
    <t>08 2 02 09010</t>
  </si>
  <si>
    <t>Меры по организации проведения культурного досуга и отдыха населения</t>
  </si>
  <si>
    <t>Мероприятия по организации проведения праздничных дней и памятных дат</t>
  </si>
  <si>
    <t>08 3 00 00000</t>
  </si>
  <si>
    <t>08 3 03 00000</t>
  </si>
  <si>
    <t>08 3 03 10090</t>
  </si>
  <si>
    <t xml:space="preserve">Муниципальная программа «Экономическое развитие и инновационная экономика» </t>
  </si>
  <si>
    <t>9.</t>
  </si>
  <si>
    <t>Меры по обеспечению устойчивого экономического развития</t>
  </si>
  <si>
    <t>Реализация мероприятий, направленных на поддержку субъектов малого и среднего предпринимательства</t>
  </si>
  <si>
    <t>09 0 00 00000</t>
  </si>
  <si>
    <t>09 0 01 00000</t>
  </si>
  <si>
    <t>09 0 01 10370</t>
  </si>
  <si>
    <t>10.</t>
  </si>
  <si>
    <t>Муниципальная программа «Социальная поддержка граждан»</t>
  </si>
  <si>
    <t>Мероприятия по развитию территориального общественного самоуправления в муниципальном образовании Красноармейский район</t>
  </si>
  <si>
    <r>
      <t>Меры направленные на</t>
    </r>
    <r>
      <rPr>
        <i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поддержку общественных некоммерческих организаций и развитию территориального общественного самоуправления</t>
    </r>
  </si>
  <si>
    <t>10 0 00 00000</t>
  </si>
  <si>
    <t>10 0 01 00000</t>
  </si>
  <si>
    <t>10 0 01 10040</t>
  </si>
  <si>
    <t>10 0 01 10060</t>
  </si>
  <si>
    <t>11.</t>
  </si>
  <si>
    <t>Муниципальная программа «Развитие физической культуры и спорта»</t>
  </si>
  <si>
    <t>Меры по поддержке и развития физической культуры и спорта</t>
  </si>
  <si>
    <t>Мероприятия в области физической культуры и спорта в муниципальном образовании</t>
  </si>
  <si>
    <t>11 0 00 00000</t>
  </si>
  <si>
    <t>11 0 01 00000</t>
  </si>
  <si>
    <t>11 0 01 10310</t>
  </si>
  <si>
    <t>12.</t>
  </si>
  <si>
    <t>13.</t>
  </si>
  <si>
    <t xml:space="preserve">Муниципальная программа «Развитие сельского хозяйства» </t>
  </si>
  <si>
    <t>Меры по обеспечению эпизоотического благополучия на территории Марьянского сельского поселения Красноармейского района</t>
  </si>
  <si>
    <t>Мероприятия по обеспечению эпизоотического, ветеринарно-санитарного благополучия территории поселения</t>
  </si>
  <si>
    <t xml:space="preserve">Обеспечение деятельности высшего должностного лица </t>
  </si>
  <si>
    <t>Высшее должностное лицо Марьянского сельского поселения Красноармейского района</t>
  </si>
  <si>
    <t>Расходы на обеспечение функций органов местного самоуправления</t>
  </si>
  <si>
    <t>Расходы на выплаты персоналу органов местного самоуправления</t>
  </si>
  <si>
    <t>13 0 00 00000</t>
  </si>
  <si>
    <t>13 0 01 00000</t>
  </si>
  <si>
    <t>13 0 01 10520</t>
  </si>
  <si>
    <t>50 0 00 00000</t>
  </si>
  <si>
    <t>50 1 00 00000</t>
  </si>
  <si>
    <t>50 1 00 00190</t>
  </si>
  <si>
    <t xml:space="preserve">Обеспечение деятельности администрации </t>
  </si>
  <si>
    <t>Обеспечение функционирования администрации Марьянского сельского поселения Красноармейского района</t>
  </si>
  <si>
    <t>Переданные государственные полномочия</t>
  </si>
  <si>
    <t>Осуществление первичного воинского учета на территориях, где отсутствуют военные комиссариаты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</si>
  <si>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</si>
  <si>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51 0 00 00000</t>
  </si>
  <si>
    <t>51 1 00 00000</t>
  </si>
  <si>
    <t>51 1 00 00190</t>
  </si>
  <si>
    <t>51 2 00 00000</t>
  </si>
  <si>
    <t>51 2 00 51180</t>
  </si>
  <si>
    <t>51 2 00 60190</t>
  </si>
  <si>
    <t xml:space="preserve">Обеспечение безопасности населения муниципального образования </t>
  </si>
  <si>
    <t>Создание пожарной охраны, организация оперативного управления по вопросам предупреждения, возникновения и ликвидации происшествий природного и техногенного характера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</si>
  <si>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созданию, содержанию деятельности пожарной охраны, организация оперативного управления по вопросам предупреждения, возникновения и ликвидации происшествий природного и техногенного характера</t>
  </si>
  <si>
    <t>Иные межбюджетные трансферты</t>
  </si>
  <si>
    <t>54 0 00 00000</t>
  </si>
  <si>
    <t>54 1 00 00000</t>
  </si>
  <si>
    <t>54 1 00 20500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</si>
  <si>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</si>
  <si>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</si>
  <si>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</si>
  <si>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</si>
  <si>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68 0 00 00000</t>
  </si>
  <si>
    <t>68 1 00 00000</t>
  </si>
  <si>
    <t>68 1 00 20600</t>
  </si>
  <si>
    <t>68 2 00 00000</t>
  </si>
  <si>
    <t>68 2 00 20600</t>
  </si>
  <si>
    <t>Другие непрограммные направления деятельности органов местного самоуправления</t>
  </si>
  <si>
    <t>Непрограммные расходы</t>
  </si>
  <si>
    <t>Мероприятия по повышению правовой культуры избирателей, организации выборов, совершенствование и развитие избирательных технологий на территории муниципального образования Красноармейский район</t>
  </si>
  <si>
    <t>99 0 00 00000</t>
  </si>
  <si>
    <t>99 1 00 00000</t>
  </si>
  <si>
    <t>99 1 00 10050</t>
  </si>
  <si>
    <t>Ведомственная  структура расходов  бюджета</t>
  </si>
  <si>
    <t>Вед</t>
  </si>
  <si>
    <t>РЗ</t>
  </si>
  <si>
    <t>ПР</t>
  </si>
  <si>
    <t>Администрация Марьянского сельского поселения Красноармейского района</t>
  </si>
  <si>
    <t>Общегосударственные   вопросы</t>
  </si>
  <si>
    <t>Функционирование высшего должностного лица субъекта РФ и муниципального образования</t>
  </si>
  <si>
    <t>Обеспечение деятельности высшего должностного лица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</si>
  <si>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</si>
  <si>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 xml:space="preserve">Переданные государственные полномочия </t>
  </si>
  <si>
    <t>01</t>
  </si>
  <si>
    <t>02</t>
  </si>
  <si>
    <t>04</t>
  </si>
  <si>
    <t>Председатель контрольно-счетной палаты муниципального образования Красноармейский район</t>
  </si>
  <si>
    <t>Контрольно-счетная палата муниципального образования Красноармейский район</t>
  </si>
  <si>
    <t xml:space="preserve">Мероприятия по повышению правовой культуры избирателей, организации выборов, совершенствование и развитие избирательных технологий на территории муниципального образования </t>
  </si>
  <si>
    <t xml:space="preserve">Прочие обязательства муниципального образования </t>
  </si>
  <si>
    <t>Развитие инвестиционного потенциала и формирование инвестиционной привлекательности муниципального образования</t>
  </si>
  <si>
    <t>Информационное освещение деятельности органов местного самоуправления</t>
  </si>
  <si>
    <t>Муниципальная программа «Экономическое развитие и инновационная экономика»</t>
  </si>
  <si>
    <t xml:space="preserve">Мероприятия, направленные на поддержку общественных некоммерческих организаций и содействие развитию гражданского общества муниципального образования </t>
  </si>
  <si>
    <t xml:space="preserve">Мероприятия по развитию территориального общественного самоуправления в муниципальном образовании </t>
  </si>
  <si>
    <t>06</t>
  </si>
  <si>
    <t>07</t>
  </si>
  <si>
    <t>Обеспечение деятельности администрации Марьянского сельского поселения Красноармейского района</t>
  </si>
  <si>
    <t>Национальная  безопасность и правоохранительная деятельность</t>
  </si>
  <si>
    <t>03</t>
  </si>
  <si>
    <t>09</t>
  </si>
  <si>
    <t>Муниципальная программа «Обеспечение безопасности населения»</t>
  </si>
  <si>
    <t>Подпрограмма «Пожарная безопасность в муниципальных учреждениях в Марьянском сельском поселении Красноармейского района»</t>
  </si>
  <si>
    <t>03 5 00 00000</t>
  </si>
  <si>
    <t>03 5 05 00000</t>
  </si>
  <si>
    <t>Муниципальная программа «Развитие сельского хозяйства»</t>
  </si>
  <si>
    <t>05</t>
  </si>
  <si>
    <t>Муниципальная программа «Молодежь Кубани</t>
  </si>
  <si>
    <t xml:space="preserve">Культура, кинематография </t>
  </si>
  <si>
    <t>08</t>
  </si>
  <si>
    <t xml:space="preserve">08 2 02 00590 </t>
  </si>
  <si>
    <t xml:space="preserve">08 2 02 09010 </t>
  </si>
  <si>
    <t xml:space="preserve">Массовый спорт </t>
  </si>
  <si>
    <t>5</t>
  </si>
  <si>
    <t>4</t>
  </si>
  <si>
    <t>А.П. Макарец</t>
  </si>
  <si>
    <t>04 2 02 S2440</t>
  </si>
  <si>
    <t>Софинансирование на капитальный ремонт и ремонт автомобильных дорог общего пользования местного значения</t>
  </si>
  <si>
    <t>10</t>
  </si>
  <si>
    <t>1001</t>
  </si>
  <si>
    <t>10 0 02 00000</t>
  </si>
  <si>
    <t>10 0 02 10390</t>
  </si>
  <si>
    <t>Меры по поддержки муниципальных служащих</t>
  </si>
  <si>
    <t>Доплаты к пенсии за вычслугу лет лицам, замещающим должности государственной гражданской службы.</t>
  </si>
  <si>
    <t>Социальная поддержка граждан</t>
  </si>
  <si>
    <t>Социальная поддержка  граждан</t>
  </si>
  <si>
    <t>Меры по поддержки муниципальных служвщих</t>
  </si>
  <si>
    <t>Доплаты к пенсии за выслугу лет лицам, замещающим должности государственной гражданской службы</t>
  </si>
  <si>
    <t>15 0 00 00000</t>
  </si>
  <si>
    <t>15 1  01 00000</t>
  </si>
  <si>
    <t>15 1 01 10550</t>
  </si>
  <si>
    <t>Муниципальная программа "Формирование современной городской среды на территории Марьянского сельского поселения Красноармейского района Краснодарского края на 2018-2022 гоы"</t>
  </si>
  <si>
    <t>15 1  00 00000</t>
  </si>
  <si>
    <t xml:space="preserve">Основные мероприятия муниципальной программы </t>
  </si>
  <si>
    <t>Создание условий для системного повышения качества и комфорта городской среды и обустройства мест массового отдыха населения на территории Марьянского сельского поселения Красноармейского района</t>
  </si>
  <si>
    <t>Реализация мероприятий по поддержке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</si>
  <si>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"Формирование современной городской среды "</t>
  </si>
  <si>
    <t>15  0 00 00000</t>
  </si>
  <si>
    <t>15  1 00 00000</t>
  </si>
  <si>
    <t>Иные пенсии, социальные доплаты к пенсии</t>
  </si>
  <si>
    <t>05 0 0120700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</si>
  <si>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РФ</t>
  </si>
  <si>
    <t xml:space="preserve">Молодежная политика </t>
  </si>
  <si>
    <t>1000</t>
  </si>
  <si>
    <t>Социальная политика</t>
  </si>
  <si>
    <t>Пенсионное обеспечение</t>
  </si>
  <si>
    <t xml:space="preserve"> «Развитие муниципальной службы в Марьянском сельском поселении Красноармейского района»</t>
  </si>
  <si>
    <t xml:space="preserve"> «Развитие материально-технической базы и освещение деятельности Администрации»</t>
  </si>
  <si>
    <r>
      <t xml:space="preserve"> «</t>
    </r>
    <r>
      <rPr>
        <b/>
        <i/>
        <sz val="11"/>
        <color rgb="FF000000"/>
        <rFont val="Times New Roman"/>
        <family val="1"/>
        <charset val="204"/>
      </rPr>
      <t>Обеспечение реализации муниципальной программы «Развитие муниципальной службы</t>
    </r>
    <r>
      <rPr>
        <b/>
        <i/>
        <sz val="11"/>
        <color theme="1"/>
        <rFont val="Times New Roman"/>
        <family val="1"/>
        <charset val="204"/>
      </rPr>
      <t>»</t>
    </r>
  </si>
  <si>
    <t xml:space="preserve"> «Пожарная безопасность в муниципальных учреждениях в Марьянском сельском поселении Красноармейского района» </t>
  </si>
  <si>
    <t xml:space="preserve"> «Укрепление правопорядка, профилактика правонарушений»</t>
  </si>
  <si>
    <t xml:space="preserve"> «Противодействие коррупции в Марьянском сельском поселении Красноармейского района»</t>
  </si>
  <si>
    <t xml:space="preserve"> «Разработка градостроительной документации на территории Марьянского сельского поселения Красноармейского района»</t>
  </si>
  <si>
    <t xml:space="preserve"> «Капитальный ремонт и ремонт автомобильных дорог местного значения Марьянского сельского поселения Красноармейского района»</t>
  </si>
  <si>
    <t xml:space="preserve"> «Обеспечение деятельности муниципальных культурно-досуговых учреждений культуры Марьянского  сельского поселения»</t>
  </si>
  <si>
    <t xml:space="preserve"> «Развитие библиотечного обслуживания населения Марьянского сельского поселения»</t>
  </si>
  <si>
    <t xml:space="preserve"> «Организация и проведение праздничных дней и памятных дат в Марьянском сельском поселении Красноармейского района»</t>
  </si>
  <si>
    <t>«Развитие материально-технической базы и освещение деятельности Администрации»</t>
  </si>
  <si>
    <r>
      <t>«</t>
    </r>
    <r>
      <rPr>
        <sz val="11"/>
        <color rgb="FF000000"/>
        <rFont val="Times New Roman"/>
        <family val="1"/>
        <charset val="204"/>
      </rPr>
      <t>Обеспечение реализации муниципальной программы «Развитие муниципальной службы</t>
    </r>
    <r>
      <rPr>
        <sz val="11"/>
        <color theme="1"/>
        <rFont val="Times New Roman"/>
        <family val="1"/>
        <charset val="204"/>
      </rPr>
      <t>»</t>
    </r>
  </si>
  <si>
    <t>«Развитие библиотечного обслуживания населения Марьянского сельского поселения»</t>
  </si>
  <si>
    <t>Обеспечение деятельности по поддержки комму-нального хозяйства</t>
  </si>
  <si>
    <t>58 0 00 00000</t>
  </si>
  <si>
    <t>58 2 00 00000</t>
  </si>
  <si>
    <t>Поддержка коммунального хозяйства</t>
  </si>
  <si>
    <t>58 2 02 00000</t>
  </si>
  <si>
    <t>Меры по повышение уровня жизни населения, посред-ством развития общественной инфраструктуры</t>
  </si>
  <si>
    <t>Мероприятия по развитию водоснабжения населенных пунктов</t>
  </si>
  <si>
    <t>06 0 01 10480</t>
  </si>
  <si>
    <t>58 2 00 20300</t>
  </si>
  <si>
    <t>Осуществление переданных полномочий органов мест-ного самоуправления поселений по обеспечению резервными источниками электрической энергии объектов теплоснабжения сельских поселений Красноармейского района</t>
  </si>
  <si>
    <t>Развитие водопроволно-канализационного комплекса населенного пункта Краснодарского края</t>
  </si>
  <si>
    <t>Развитие водопроводно-канализационного комплекса населенного пункта Краснодарского края</t>
  </si>
  <si>
    <t>Деятельность Финансового управления  муниципального образования Красноармейский район</t>
  </si>
  <si>
    <t>Обеспечение деятельности Финансового управления  муниципального образования Красноармейский район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</si>
  <si>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внутреннего муниципального финансового контроля</t>
  </si>
  <si>
    <t>71 0 00 00000</t>
  </si>
  <si>
    <t>71 1 00 20400</t>
  </si>
  <si>
    <t>71 1 00 00000</t>
  </si>
  <si>
    <t>06 0 01 S0330</t>
  </si>
  <si>
    <t>ПРИЛОЖЕНИЕ №11</t>
  </si>
  <si>
    <t>от 15.12.2020 г. № 20/1</t>
  </si>
  <si>
    <t>ПРИЛОЖЕНИЕ №9</t>
  </si>
  <si>
    <t>0310</t>
  </si>
  <si>
    <t xml:space="preserve">сельского поселения на 2021 год по разделам и подразделам функциональной </t>
  </si>
  <si>
    <t>по целевым статьям (муниципальным программам Марьянского сельского поселения Красноармейского района и непрограммным направлениям деятельности), группам видов расходов классификации расходов бюджета на 2021 год</t>
  </si>
  <si>
    <t>Марьянского сельского поселения Красноармейского района на 2021 год</t>
  </si>
  <si>
    <t>Субсидии (гранты в форме субсидий) на финансовое обеспечение затрат,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</si>
  <si>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05 0 01 11001</t>
  </si>
  <si>
    <t>Реализация инициативного проекта «Устройство тротуара по ул. Мира от ул. Гоголя до ул. Первомайская» в рамках муниципальной программы  «Благоустройство населенного пункта»</t>
  </si>
  <si>
    <t>Организация и содержание мест захоронения</t>
  </si>
  <si>
    <t>05 0 01 10650</t>
  </si>
  <si>
    <t>05 0 01 10660</t>
  </si>
  <si>
    <t>Организация сбора и вывоза бытовых отходов и мусора</t>
  </si>
  <si>
    <t xml:space="preserve">Мероприятия по развитию объектов теплоэнергетики и  газификации </t>
  </si>
  <si>
    <t>06 0 01 10470</t>
  </si>
  <si>
    <t xml:space="preserve">ПРИЛОЖЕНИЕ 
к решению Совета Марьянского                              сельского поселения
Красноармейского района
от 23.11.2021 г. № 35/1
</t>
  </si>
  <si>
    <t xml:space="preserve">ПРИЛОЖЕНИЕ 
к решению Совета Марьянского                              сельского поселения
Красноармейского района
от 22.12.2021 г. № 37/1
</t>
  </si>
  <si>
    <t>ПРИЛОЖЕНИЕ 
к решению Совета Марьянского                              сельского поселения
Красноармейского района
от 22.12.2021 г. № 37/1</t>
  </si>
  <si>
    <t>ПРИЛОЖЕНИЕ №7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</si>
</sst>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7" fillId="0" borderId="0" xfId="0" applyFont="1"/>
    <xf numFmtId="0" fontId="0" fillId="0" borderId="0" xfId="0" applyFont="1"/>
    <xf numFmtId="0" fontId="13" fillId="0" borderId="0" xfId="0" applyFont="1"/>
    <xf numFmtId="0" fontId="12" fillId="0" borderId="0" xfId="0" applyFont="1"/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9" fillId="0" borderId="0" xfId="0" applyFont="1" applyAlignment="1"/>
    <xf numFmtId="0" fontId="5" fillId="0" borderId="0" xfId="0" applyFont="1" applyAlignment="1">
      <alignment vertical="center"/>
    </xf>
    <xf numFmtId="0" fontId="19" fillId="0" borderId="0" xfId="0" applyFont="1"/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23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 wrapText="1"/>
    </xf>
    <xf numFmtId="164" fontId="23" fillId="0" borderId="0" xfId="0" applyNumberFormat="1" applyFont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49" fontId="16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" fontId="11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27" fillId="0" borderId="0" xfId="0" applyFont="1"/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Ruler="0" showWhiteSpace="0" view="pageLayout" zoomScaleNormal="100" zoomScaleSheetLayoutView="200" workbookViewId="0">
      <selection activeCell="G2" sqref="G2:I2"/>
    </sheetView>
  </sheetViews>
  <sheetFormatPr defaultRowHeight="14.4"/>
  <cols>
    <col min="1" max="1" width="6.5546875" customWidth="1"/>
    <col min="3" max="3" width="4.44140625" customWidth="1"/>
    <col min="7" max="7" width="24.5546875" customWidth="1"/>
    <col min="9" max="9" width="2.109375" customWidth="1"/>
  </cols>
  <sheetData>
    <row r="1" spans="1:13" ht="80.25" customHeight="1">
      <c r="G1" s="128" t="s">
        <v>360</v>
      </c>
      <c r="H1" s="129"/>
      <c r="I1" s="129"/>
    </row>
    <row r="2" spans="1:13" ht="21.75" customHeight="1">
      <c r="G2" s="114" t="s">
        <v>361</v>
      </c>
      <c r="H2" s="114"/>
      <c r="I2" s="114"/>
      <c r="L2" s="113"/>
      <c r="M2" s="113"/>
    </row>
    <row r="3" spans="1:13" ht="27" customHeight="1">
      <c r="G3" s="115" t="s">
        <v>66</v>
      </c>
      <c r="H3" s="115"/>
      <c r="I3" s="115"/>
      <c r="L3" s="113"/>
      <c r="M3" s="113"/>
    </row>
    <row r="4" spans="1:13">
      <c r="G4" s="114" t="s">
        <v>62</v>
      </c>
      <c r="H4" s="114"/>
      <c r="I4" s="114"/>
      <c r="L4" s="113"/>
      <c r="M4" s="113"/>
    </row>
    <row r="5" spans="1:13">
      <c r="G5" s="114" t="s">
        <v>343</v>
      </c>
      <c r="H5" s="114"/>
      <c r="I5" s="114"/>
      <c r="L5" s="113"/>
      <c r="M5" s="113"/>
    </row>
    <row r="6" spans="1:13">
      <c r="A6" s="116" t="s">
        <v>65</v>
      </c>
      <c r="B6" s="116"/>
      <c r="C6" s="116"/>
      <c r="D6" s="116"/>
      <c r="E6" s="116"/>
      <c r="F6" s="116"/>
      <c r="G6" s="116"/>
      <c r="H6" s="5"/>
      <c r="I6" s="5"/>
      <c r="L6" s="113"/>
      <c r="M6" s="113"/>
    </row>
    <row r="7" spans="1:13">
      <c r="A7" s="116" t="s">
        <v>346</v>
      </c>
      <c r="B7" s="116"/>
      <c r="C7" s="116"/>
      <c r="D7" s="116"/>
      <c r="E7" s="116"/>
      <c r="F7" s="116"/>
      <c r="G7" s="116"/>
      <c r="H7" s="116"/>
      <c r="I7" s="116"/>
      <c r="J7" s="116"/>
      <c r="L7" s="113"/>
      <c r="M7" s="113"/>
    </row>
    <row r="8" spans="1:13">
      <c r="A8" s="5"/>
      <c r="B8" s="5"/>
      <c r="C8" s="5"/>
      <c r="D8" s="132" t="s">
        <v>64</v>
      </c>
      <c r="E8" s="132"/>
      <c r="F8" s="132"/>
      <c r="G8" s="5"/>
      <c r="H8" s="5"/>
      <c r="I8" s="5"/>
      <c r="L8" s="113"/>
      <c r="M8" s="113"/>
    </row>
    <row r="9" spans="1:13" ht="40.5" customHeight="1">
      <c r="A9" s="62" t="s">
        <v>1</v>
      </c>
      <c r="B9" s="118" t="s">
        <v>0</v>
      </c>
      <c r="C9" s="118"/>
      <c r="D9" s="117" t="s">
        <v>2</v>
      </c>
      <c r="E9" s="117"/>
      <c r="F9" s="117"/>
      <c r="G9" s="117"/>
      <c r="H9" s="119" t="s">
        <v>3</v>
      </c>
      <c r="I9" s="119"/>
    </row>
    <row r="10" spans="1:13" ht="18">
      <c r="A10" s="10"/>
      <c r="B10" s="11"/>
      <c r="C10" s="11"/>
      <c r="D10" s="12" t="s">
        <v>63</v>
      </c>
      <c r="E10" s="13"/>
      <c r="F10" s="13"/>
      <c r="G10" s="13"/>
      <c r="H10" s="133">
        <f>H13+H19+H21+H24+H28+H31+H33+H37+H35</f>
        <v>80830.600000000006</v>
      </c>
      <c r="I10" s="133"/>
    </row>
    <row r="11" spans="1:13" ht="18">
      <c r="A11" s="13"/>
      <c r="B11" s="13"/>
      <c r="C11" s="13"/>
      <c r="D11" s="3" t="s">
        <v>4</v>
      </c>
      <c r="E11" s="13"/>
      <c r="F11" s="13"/>
      <c r="G11" s="13"/>
      <c r="H11" s="13"/>
      <c r="I11" s="13"/>
    </row>
    <row r="12" spans="1:13" ht="18">
      <c r="A12" s="13"/>
      <c r="B12" s="13"/>
      <c r="C12" s="13"/>
      <c r="D12" s="13"/>
      <c r="E12" s="13"/>
      <c r="F12" s="13"/>
      <c r="G12" s="13"/>
      <c r="H12" s="13"/>
      <c r="I12" s="13"/>
    </row>
    <row r="13" spans="1:13" ht="48" customHeight="1">
      <c r="A13" s="8" t="s">
        <v>7</v>
      </c>
      <c r="B13" s="130" t="s">
        <v>6</v>
      </c>
      <c r="C13" s="130"/>
      <c r="D13" s="110" t="s">
        <v>5</v>
      </c>
      <c r="E13" s="110"/>
      <c r="F13" s="110"/>
      <c r="G13" s="110"/>
      <c r="H13" s="131">
        <f>H14+H15+H16+H17+H18</f>
        <v>16097.300000000001</v>
      </c>
      <c r="I13" s="131"/>
    </row>
    <row r="14" spans="1:13" ht="56.25" customHeight="1">
      <c r="A14" s="9"/>
      <c r="B14" s="106" t="s">
        <v>8</v>
      </c>
      <c r="C14" s="106"/>
      <c r="D14" s="112" t="s">
        <v>9</v>
      </c>
      <c r="E14" s="112"/>
      <c r="F14" s="112"/>
      <c r="G14" s="112"/>
      <c r="H14" s="121">
        <v>1109</v>
      </c>
      <c r="I14" s="121"/>
    </row>
    <row r="15" spans="1:13" ht="64.5" customHeight="1">
      <c r="A15" s="9"/>
      <c r="B15" s="106" t="s">
        <v>10</v>
      </c>
      <c r="C15" s="106"/>
      <c r="D15" s="112" t="s">
        <v>14</v>
      </c>
      <c r="E15" s="112"/>
      <c r="F15" s="112"/>
      <c r="G15" s="112"/>
      <c r="H15" s="121">
        <v>6918.6</v>
      </c>
      <c r="I15" s="121"/>
    </row>
    <row r="16" spans="1:13" ht="50.25" customHeight="1">
      <c r="A16" s="9"/>
      <c r="B16" s="106" t="s">
        <v>11</v>
      </c>
      <c r="C16" s="106"/>
      <c r="D16" s="112" t="s">
        <v>15</v>
      </c>
      <c r="E16" s="112"/>
      <c r="F16" s="112"/>
      <c r="G16" s="112"/>
      <c r="H16" s="120">
        <v>459.7</v>
      </c>
      <c r="I16" s="120"/>
    </row>
    <row r="17" spans="1:9" ht="25.5" customHeight="1">
      <c r="A17" s="9"/>
      <c r="B17" s="106" t="s">
        <v>12</v>
      </c>
      <c r="C17" s="106"/>
      <c r="D17" s="112" t="s">
        <v>16</v>
      </c>
      <c r="E17" s="112"/>
      <c r="F17" s="112"/>
      <c r="G17" s="112"/>
      <c r="H17" s="121">
        <f>1000-700+490</f>
        <v>790</v>
      </c>
      <c r="I17" s="121"/>
    </row>
    <row r="18" spans="1:9" ht="15.6">
      <c r="A18" s="9"/>
      <c r="B18" s="106" t="s">
        <v>13</v>
      </c>
      <c r="C18" s="106"/>
      <c r="D18" s="111" t="s">
        <v>17</v>
      </c>
      <c r="E18" s="111"/>
      <c r="F18" s="111"/>
      <c r="G18" s="111"/>
      <c r="H18" s="121">
        <f>6070+750</f>
        <v>6820</v>
      </c>
      <c r="I18" s="121"/>
    </row>
    <row r="19" spans="1:9" ht="15.6">
      <c r="A19" s="8" t="s">
        <v>18</v>
      </c>
      <c r="B19" s="107" t="s">
        <v>19</v>
      </c>
      <c r="C19" s="107"/>
      <c r="D19" s="108" t="s">
        <v>20</v>
      </c>
      <c r="E19" s="108"/>
      <c r="F19" s="108"/>
      <c r="G19" s="108"/>
      <c r="H19" s="122">
        <f>H20</f>
        <v>490.6</v>
      </c>
      <c r="I19" s="122"/>
    </row>
    <row r="20" spans="1:9" ht="24" customHeight="1">
      <c r="A20" s="9"/>
      <c r="B20" s="106" t="s">
        <v>21</v>
      </c>
      <c r="C20" s="106"/>
      <c r="D20" s="111" t="s">
        <v>22</v>
      </c>
      <c r="E20" s="111"/>
      <c r="F20" s="111"/>
      <c r="G20" s="111"/>
      <c r="H20" s="120">
        <v>490.6</v>
      </c>
      <c r="I20" s="120"/>
    </row>
    <row r="21" spans="1:9" ht="33.75" customHeight="1">
      <c r="A21" s="17" t="s">
        <v>23</v>
      </c>
      <c r="B21" s="107" t="s">
        <v>24</v>
      </c>
      <c r="C21" s="107"/>
      <c r="D21" s="110" t="s">
        <v>25</v>
      </c>
      <c r="E21" s="110"/>
      <c r="F21" s="110"/>
      <c r="G21" s="110"/>
      <c r="H21" s="125">
        <f>H22+H23</f>
        <v>1352.2</v>
      </c>
      <c r="I21" s="125"/>
    </row>
    <row r="22" spans="1:9" ht="51" customHeight="1">
      <c r="A22" s="9"/>
      <c r="B22" s="106" t="s">
        <v>345</v>
      </c>
      <c r="C22" s="106"/>
      <c r="D22" s="109" t="s">
        <v>27</v>
      </c>
      <c r="E22" s="109"/>
      <c r="F22" s="109"/>
      <c r="G22" s="109"/>
      <c r="H22" s="120">
        <v>1132.2</v>
      </c>
      <c r="I22" s="120"/>
    </row>
    <row r="23" spans="1:9" ht="34.5" customHeight="1">
      <c r="A23" s="9"/>
      <c r="B23" s="106" t="s">
        <v>26</v>
      </c>
      <c r="C23" s="106"/>
      <c r="D23" s="109" t="s">
        <v>28</v>
      </c>
      <c r="E23" s="109"/>
      <c r="F23" s="109"/>
      <c r="G23" s="109"/>
      <c r="H23" s="120">
        <v>220</v>
      </c>
      <c r="I23" s="120"/>
    </row>
    <row r="24" spans="1:9" ht="48" customHeight="1">
      <c r="A24" s="17" t="s">
        <v>29</v>
      </c>
      <c r="B24" s="107" t="s">
        <v>30</v>
      </c>
      <c r="C24" s="107"/>
      <c r="D24" s="110" t="s">
        <v>31</v>
      </c>
      <c r="E24" s="110"/>
      <c r="F24" s="110"/>
      <c r="G24" s="110"/>
      <c r="H24" s="125">
        <f>H25+H26+H27</f>
        <v>17575.5</v>
      </c>
      <c r="I24" s="125"/>
    </row>
    <row r="25" spans="1:9" ht="15.6">
      <c r="A25" s="9"/>
      <c r="B25" s="106" t="s">
        <v>32</v>
      </c>
      <c r="C25" s="106"/>
      <c r="D25" s="111" t="s">
        <v>35</v>
      </c>
      <c r="E25" s="111"/>
      <c r="F25" s="111"/>
      <c r="G25" s="111"/>
      <c r="H25" s="120">
        <v>300</v>
      </c>
      <c r="I25" s="120"/>
    </row>
    <row r="26" spans="1:9" ht="15.6">
      <c r="A26" s="9"/>
      <c r="B26" s="106" t="s">
        <v>33</v>
      </c>
      <c r="C26" s="106"/>
      <c r="D26" s="7" t="s">
        <v>36</v>
      </c>
      <c r="E26" s="6"/>
      <c r="F26" s="6"/>
      <c r="G26" s="6"/>
      <c r="H26" s="120">
        <f>18712.3-2936.8</f>
        <v>15775.5</v>
      </c>
      <c r="I26" s="120"/>
    </row>
    <row r="27" spans="1:9" ht="18.75" customHeight="1">
      <c r="A27" s="9"/>
      <c r="B27" s="106" t="s">
        <v>34</v>
      </c>
      <c r="C27" s="106"/>
      <c r="D27" s="112" t="s">
        <v>37</v>
      </c>
      <c r="E27" s="112"/>
      <c r="F27" s="112"/>
      <c r="G27" s="112"/>
      <c r="H27" s="120">
        <v>1500</v>
      </c>
      <c r="I27" s="120"/>
    </row>
    <row r="28" spans="1:9" ht="15.6">
      <c r="A28" s="17" t="s">
        <v>38</v>
      </c>
      <c r="B28" s="107" t="s">
        <v>39</v>
      </c>
      <c r="C28" s="107"/>
      <c r="D28" s="108" t="s">
        <v>42</v>
      </c>
      <c r="E28" s="108"/>
      <c r="F28" s="108"/>
      <c r="G28" s="108"/>
      <c r="H28" s="125">
        <f>H29+H30</f>
        <v>31220</v>
      </c>
      <c r="I28" s="125"/>
    </row>
    <row r="29" spans="1:9" ht="15.6">
      <c r="A29" s="9"/>
      <c r="B29" s="106" t="s">
        <v>40</v>
      </c>
      <c r="C29" s="106"/>
      <c r="D29" s="111" t="s">
        <v>43</v>
      </c>
      <c r="E29" s="111"/>
      <c r="F29" s="111"/>
      <c r="G29" s="111"/>
      <c r="H29" s="120">
        <f>14421.3+100</f>
        <v>14521.3</v>
      </c>
      <c r="I29" s="120"/>
    </row>
    <row r="30" spans="1:9" ht="15.6">
      <c r="A30" s="9"/>
      <c r="B30" s="106" t="s">
        <v>41</v>
      </c>
      <c r="C30" s="106"/>
      <c r="D30" s="111" t="s">
        <v>44</v>
      </c>
      <c r="E30" s="111"/>
      <c r="F30" s="111"/>
      <c r="G30" s="111"/>
      <c r="H30" s="120">
        <f>15998.7+700</f>
        <v>16698.7</v>
      </c>
      <c r="I30" s="120"/>
    </row>
    <row r="31" spans="1:9" ht="15.6">
      <c r="A31" s="17" t="s">
        <v>45</v>
      </c>
      <c r="B31" s="106" t="s">
        <v>46</v>
      </c>
      <c r="C31" s="106"/>
      <c r="D31" s="108" t="s">
        <v>48</v>
      </c>
      <c r="E31" s="108"/>
      <c r="F31" s="108"/>
      <c r="G31" s="108"/>
      <c r="H31" s="124">
        <f>H32</f>
        <v>100</v>
      </c>
      <c r="I31" s="124"/>
    </row>
    <row r="32" spans="1:9" ht="15.6">
      <c r="A32" s="9"/>
      <c r="B32" s="106" t="s">
        <v>47</v>
      </c>
      <c r="C32" s="106"/>
      <c r="D32" s="111" t="s">
        <v>305</v>
      </c>
      <c r="E32" s="111"/>
      <c r="F32" s="111"/>
      <c r="G32" s="111"/>
      <c r="H32" s="121">
        <v>100</v>
      </c>
      <c r="I32" s="121"/>
    </row>
    <row r="33" spans="1:10" ht="36" customHeight="1">
      <c r="A33" s="17" t="s">
        <v>49</v>
      </c>
      <c r="B33" s="106" t="s">
        <v>50</v>
      </c>
      <c r="C33" s="106"/>
      <c r="D33" s="110" t="s">
        <v>55</v>
      </c>
      <c r="E33" s="110"/>
      <c r="F33" s="110"/>
      <c r="G33" s="110"/>
      <c r="H33" s="125">
        <f>H34</f>
        <v>13568</v>
      </c>
      <c r="I33" s="125"/>
    </row>
    <row r="34" spans="1:10" ht="15.6">
      <c r="A34" s="9"/>
      <c r="B34" s="106" t="s">
        <v>51</v>
      </c>
      <c r="C34" s="106"/>
      <c r="D34" s="111" t="s">
        <v>56</v>
      </c>
      <c r="E34" s="111"/>
      <c r="F34" s="111"/>
      <c r="G34" s="111"/>
      <c r="H34" s="120">
        <f>13208+360</f>
        <v>13568</v>
      </c>
      <c r="I34" s="120"/>
    </row>
    <row r="35" spans="1:10" ht="15.6">
      <c r="A35" s="17" t="s">
        <v>52</v>
      </c>
      <c r="B35" s="107" t="s">
        <v>306</v>
      </c>
      <c r="C35" s="107"/>
      <c r="D35" s="108" t="s">
        <v>307</v>
      </c>
      <c r="E35" s="108"/>
      <c r="F35" s="108"/>
      <c r="G35" s="108"/>
      <c r="H35" s="124">
        <f>H36</f>
        <v>127</v>
      </c>
      <c r="I35" s="124"/>
    </row>
    <row r="36" spans="1:10" ht="15.75" customHeight="1">
      <c r="A36" s="9"/>
      <c r="B36" s="106" t="s">
        <v>282</v>
      </c>
      <c r="C36" s="106"/>
      <c r="D36" s="127" t="s">
        <v>308</v>
      </c>
      <c r="E36" s="127"/>
      <c r="F36" s="127"/>
      <c r="G36" s="127"/>
      <c r="H36" s="121">
        <v>127</v>
      </c>
      <c r="I36" s="121"/>
    </row>
    <row r="37" spans="1:10" ht="15.6">
      <c r="A37" s="17" t="s">
        <v>167</v>
      </c>
      <c r="B37" s="106" t="s">
        <v>53</v>
      </c>
      <c r="C37" s="106"/>
      <c r="D37" s="108" t="s">
        <v>57</v>
      </c>
      <c r="E37" s="108"/>
      <c r="F37" s="108"/>
      <c r="G37" s="108"/>
      <c r="H37" s="124">
        <f>H38</f>
        <v>300</v>
      </c>
      <c r="I37" s="124"/>
    </row>
    <row r="38" spans="1:10" ht="15.6">
      <c r="A38" s="9"/>
      <c r="B38" s="106" t="s">
        <v>54</v>
      </c>
      <c r="C38" s="106"/>
      <c r="D38" s="111" t="s">
        <v>58</v>
      </c>
      <c r="E38" s="111"/>
      <c r="F38" s="111"/>
      <c r="G38" s="111"/>
      <c r="H38" s="121">
        <v>300</v>
      </c>
      <c r="I38" s="121"/>
    </row>
    <row r="39" spans="1:10" ht="18">
      <c r="A39" s="13"/>
      <c r="B39" s="123"/>
      <c r="C39" s="123"/>
      <c r="D39" s="13"/>
      <c r="E39" s="13"/>
      <c r="F39" s="13"/>
      <c r="G39" s="13"/>
      <c r="H39" s="13"/>
      <c r="I39" s="13"/>
    </row>
    <row r="42" spans="1:10" ht="15.6">
      <c r="B42" s="16" t="s">
        <v>59</v>
      </c>
      <c r="C42" s="4"/>
      <c r="D42" s="4"/>
      <c r="E42" s="4"/>
      <c r="F42" s="4"/>
      <c r="G42" s="4"/>
      <c r="H42" s="4"/>
      <c r="I42" s="4"/>
    </row>
    <row r="43" spans="1:10" ht="15.6">
      <c r="B43" s="16" t="s">
        <v>60</v>
      </c>
      <c r="C43" s="4"/>
      <c r="D43" s="4"/>
      <c r="E43" s="4"/>
      <c r="F43" s="4"/>
      <c r="G43" s="4"/>
      <c r="H43" s="4"/>
      <c r="I43" s="4"/>
    </row>
    <row r="44" spans="1:10" ht="15.6">
      <c r="B44" s="16" t="s">
        <v>61</v>
      </c>
      <c r="C44" s="4"/>
      <c r="D44" s="4"/>
      <c r="E44" s="4"/>
      <c r="F44" s="4"/>
      <c r="G44" s="126" t="s">
        <v>278</v>
      </c>
      <c r="H44" s="126"/>
      <c r="I44" s="126"/>
      <c r="J44" s="126"/>
    </row>
  </sheetData>
  <mergeCells count="98">
    <mergeCell ref="G1:I1"/>
    <mergeCell ref="B15:C15"/>
    <mergeCell ref="D13:G13"/>
    <mergeCell ref="B13:C13"/>
    <mergeCell ref="H13:I13"/>
    <mergeCell ref="B14:C14"/>
    <mergeCell ref="D14:G14"/>
    <mergeCell ref="H14:I14"/>
    <mergeCell ref="H15:I15"/>
    <mergeCell ref="D15:G15"/>
    <mergeCell ref="A7:J7"/>
    <mergeCell ref="D8:F8"/>
    <mergeCell ref="H10:I10"/>
    <mergeCell ref="G44:J44"/>
    <mergeCell ref="H38:I38"/>
    <mergeCell ref="H37:I37"/>
    <mergeCell ref="H34:I34"/>
    <mergeCell ref="H33:I33"/>
    <mergeCell ref="H35:I35"/>
    <mergeCell ref="H36:I36"/>
    <mergeCell ref="D33:G33"/>
    <mergeCell ref="D34:G34"/>
    <mergeCell ref="D37:G37"/>
    <mergeCell ref="D38:G38"/>
    <mergeCell ref="D35:G35"/>
    <mergeCell ref="D36:G36"/>
    <mergeCell ref="H21:I21"/>
    <mergeCell ref="H20:I20"/>
    <mergeCell ref="H24:I24"/>
    <mergeCell ref="H23:I23"/>
    <mergeCell ref="H22:I22"/>
    <mergeCell ref="H31:I31"/>
    <mergeCell ref="H30:I30"/>
    <mergeCell ref="H25:I25"/>
    <mergeCell ref="H32:I32"/>
    <mergeCell ref="H29:I29"/>
    <mergeCell ref="H28:I28"/>
    <mergeCell ref="H26:I26"/>
    <mergeCell ref="H27:I27"/>
    <mergeCell ref="B39:C39"/>
    <mergeCell ref="B33:C33"/>
    <mergeCell ref="B34:C34"/>
    <mergeCell ref="B37:C37"/>
    <mergeCell ref="B38:C38"/>
    <mergeCell ref="B35:C35"/>
    <mergeCell ref="B36:C36"/>
    <mergeCell ref="D22:G22"/>
    <mergeCell ref="B22:C22"/>
    <mergeCell ref="B23:C23"/>
    <mergeCell ref="D19:G19"/>
    <mergeCell ref="B16:C16"/>
    <mergeCell ref="D20:G20"/>
    <mergeCell ref="B20:C20"/>
    <mergeCell ref="H16:I16"/>
    <mergeCell ref="H17:I17"/>
    <mergeCell ref="H18:I18"/>
    <mergeCell ref="B19:C19"/>
    <mergeCell ref="D16:G16"/>
    <mergeCell ref="D17:G17"/>
    <mergeCell ref="D18:G18"/>
    <mergeCell ref="H19:I19"/>
    <mergeCell ref="L2:M2"/>
    <mergeCell ref="L3:M3"/>
    <mergeCell ref="L4:M4"/>
    <mergeCell ref="L5:M5"/>
    <mergeCell ref="D21:G21"/>
    <mergeCell ref="L6:M6"/>
    <mergeCell ref="L7:M7"/>
    <mergeCell ref="L8:M8"/>
    <mergeCell ref="G2:I2"/>
    <mergeCell ref="G3:I3"/>
    <mergeCell ref="G4:I4"/>
    <mergeCell ref="G5:I5"/>
    <mergeCell ref="A6:G6"/>
    <mergeCell ref="D9:G9"/>
    <mergeCell ref="B9:C9"/>
    <mergeCell ref="H9:I9"/>
    <mergeCell ref="B32:C32"/>
    <mergeCell ref="D31:G31"/>
    <mergeCell ref="D23:G23"/>
    <mergeCell ref="D24:G24"/>
    <mergeCell ref="B25:C25"/>
    <mergeCell ref="D25:G25"/>
    <mergeCell ref="D27:G27"/>
    <mergeCell ref="D28:G28"/>
    <mergeCell ref="D29:G29"/>
    <mergeCell ref="D30:G30"/>
    <mergeCell ref="B29:C29"/>
    <mergeCell ref="B31:C31"/>
    <mergeCell ref="D32:G32"/>
    <mergeCell ref="B24:C24"/>
    <mergeCell ref="B30:C30"/>
    <mergeCell ref="B26:C26"/>
    <mergeCell ref="B27:C27"/>
    <mergeCell ref="B28:C28"/>
    <mergeCell ref="B17:C17"/>
    <mergeCell ref="B18:C18"/>
    <mergeCell ref="B21:C21"/>
  </mergeCells>
  <pageMargins left="0.7" right="0.7" top="0.75" bottom="0.75" header="0.3" footer="0.3"/>
  <pageSetup paperSize="9" scale="6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4"/>
  <sheetViews>
    <sheetView view="pageLayout" zoomScaleNormal="100" zoomScaleSheetLayoutView="200" workbookViewId="0">
      <selection activeCell="I81" sqref="I81"/>
    </sheetView>
  </sheetViews>
  <sheetFormatPr defaultRowHeight="14.4"/>
  <cols>
    <col min="1" max="1" width="6.5546875" customWidth="1"/>
    <col min="3" max="3" width="4.44140625" customWidth="1"/>
    <col min="6" max="6" width="10.109375" customWidth="1"/>
    <col min="7" max="7" width="16.5546875" customWidth="1"/>
    <col min="8" max="8" width="8.88671875" customWidth="1"/>
    <col min="9" max="9" width="13" customWidth="1"/>
  </cols>
  <sheetData>
    <row r="1" spans="1:13" ht="72.75" customHeight="1">
      <c r="G1" s="128" t="s">
        <v>358</v>
      </c>
      <c r="H1" s="129"/>
      <c r="I1" s="129"/>
    </row>
    <row r="2" spans="1:13" ht="19.5" customHeight="1">
      <c r="G2" s="114" t="s">
        <v>344</v>
      </c>
      <c r="H2" s="114"/>
      <c r="I2" s="114"/>
      <c r="L2" s="113"/>
      <c r="M2" s="113"/>
    </row>
    <row r="3" spans="1:13" ht="28.5" customHeight="1">
      <c r="G3" s="142" t="s">
        <v>67</v>
      </c>
      <c r="H3" s="142"/>
      <c r="I3" s="142"/>
      <c r="L3" s="113"/>
      <c r="M3" s="113"/>
    </row>
    <row r="4" spans="1:13">
      <c r="G4" s="114" t="s">
        <v>62</v>
      </c>
      <c r="H4" s="114"/>
      <c r="I4" s="114"/>
      <c r="L4" s="113"/>
      <c r="M4" s="113"/>
    </row>
    <row r="5" spans="1:13" ht="14.25" customHeight="1">
      <c r="G5" s="114" t="s">
        <v>343</v>
      </c>
      <c r="H5" s="114"/>
      <c r="I5" s="114"/>
      <c r="L5" s="113"/>
      <c r="M5" s="113"/>
    </row>
    <row r="6" spans="1:13">
      <c r="L6" s="113"/>
      <c r="M6" s="113"/>
    </row>
    <row r="7" spans="1:13" ht="18">
      <c r="C7" s="2"/>
      <c r="L7" s="113"/>
      <c r="M7" s="113"/>
    </row>
    <row r="8" spans="1:13" ht="16.5" customHeight="1">
      <c r="A8" s="116" t="s">
        <v>68</v>
      </c>
      <c r="B8" s="116"/>
      <c r="C8" s="116"/>
      <c r="D8" s="116"/>
      <c r="E8" s="116"/>
      <c r="F8" s="116"/>
      <c r="G8" s="116"/>
      <c r="H8" s="116"/>
      <c r="I8" s="116"/>
      <c r="L8" s="113"/>
      <c r="M8" s="113"/>
    </row>
    <row r="9" spans="1:13" ht="1.5" hidden="1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L9" s="113"/>
      <c r="M9" s="113"/>
    </row>
    <row r="10" spans="1:13" ht="33" customHeight="1">
      <c r="A10" s="143" t="s">
        <v>347</v>
      </c>
      <c r="B10" s="143"/>
      <c r="C10" s="143"/>
      <c r="D10" s="143"/>
      <c r="E10" s="143"/>
      <c r="F10" s="143"/>
      <c r="G10" s="143"/>
      <c r="H10" s="143"/>
      <c r="I10" s="143"/>
      <c r="L10" s="113"/>
      <c r="M10" s="113"/>
    </row>
    <row r="11" spans="1:13" ht="56.25" customHeight="1">
      <c r="A11" s="28" t="s">
        <v>1</v>
      </c>
      <c r="B11" s="119" t="s">
        <v>2</v>
      </c>
      <c r="C11" s="119"/>
      <c r="D11" s="119"/>
      <c r="E11" s="119"/>
      <c r="F11" s="119"/>
      <c r="G11" s="28" t="s">
        <v>69</v>
      </c>
      <c r="H11" s="28" t="s">
        <v>70</v>
      </c>
      <c r="I11" s="28" t="s">
        <v>71</v>
      </c>
    </row>
    <row r="12" spans="1:13" ht="18.75" customHeight="1">
      <c r="A12" s="25">
        <v>1</v>
      </c>
      <c r="B12" s="117">
        <v>2</v>
      </c>
      <c r="C12" s="117"/>
      <c r="D12" s="117"/>
      <c r="E12" s="117"/>
      <c r="F12" s="117"/>
      <c r="G12" s="25">
        <v>3</v>
      </c>
      <c r="H12" s="25">
        <v>4</v>
      </c>
      <c r="I12" s="25">
        <v>5</v>
      </c>
    </row>
    <row r="13" spans="1:13" ht="18.75" customHeight="1">
      <c r="A13" s="18"/>
      <c r="B13" s="141" t="s">
        <v>72</v>
      </c>
      <c r="C13" s="141"/>
      <c r="D13" s="141"/>
      <c r="E13" s="141"/>
      <c r="F13" s="141"/>
      <c r="G13" s="18"/>
      <c r="H13" s="43"/>
      <c r="I13" s="49">
        <f>I15+I31+I36+I52+I64+I78+I86+I91+I113+I118+I127+I131+I141+I145+I154+I163+I174+I136+I158+I170</f>
        <v>80830.599999999991</v>
      </c>
    </row>
    <row r="14" spans="1:13" ht="0.75" customHeight="1">
      <c r="A14" s="18"/>
      <c r="B14" s="18"/>
      <c r="C14" s="18"/>
      <c r="D14" s="18"/>
      <c r="E14" s="18"/>
      <c r="F14" s="18"/>
      <c r="G14" s="18"/>
      <c r="H14" s="43"/>
      <c r="I14" s="18"/>
    </row>
    <row r="15" spans="1:13" ht="39" customHeight="1">
      <c r="A15" s="18" t="s">
        <v>7</v>
      </c>
      <c r="B15" s="139" t="s">
        <v>73</v>
      </c>
      <c r="C15" s="139"/>
      <c r="D15" s="139"/>
      <c r="E15" s="139"/>
      <c r="F15" s="139"/>
      <c r="G15" s="30" t="s">
        <v>77</v>
      </c>
      <c r="H15" s="44"/>
      <c r="I15" s="32">
        <f>I16+I20+I26</f>
        <v>5860</v>
      </c>
    </row>
    <row r="16" spans="1:13" ht="27.75" customHeight="1">
      <c r="A16" s="18"/>
      <c r="B16" s="136" t="s">
        <v>309</v>
      </c>
      <c r="C16" s="136"/>
      <c r="D16" s="136"/>
      <c r="E16" s="136"/>
      <c r="F16" s="136"/>
      <c r="G16" s="35" t="s">
        <v>78</v>
      </c>
      <c r="H16" s="45"/>
      <c r="I16" s="32">
        <f>I17</f>
        <v>470</v>
      </c>
    </row>
    <row r="17" spans="1:9" ht="37.5" customHeight="1">
      <c r="A17" s="18"/>
      <c r="B17" s="135" t="s">
        <v>74</v>
      </c>
      <c r="C17" s="135"/>
      <c r="D17" s="135"/>
      <c r="E17" s="135"/>
      <c r="F17" s="135"/>
      <c r="G17" s="36" t="s">
        <v>79</v>
      </c>
      <c r="H17" s="44"/>
      <c r="I17" s="34">
        <f>I18</f>
        <v>470</v>
      </c>
    </row>
    <row r="18" spans="1:9" ht="25.5" customHeight="1">
      <c r="A18" s="18"/>
      <c r="B18" s="135" t="s">
        <v>75</v>
      </c>
      <c r="C18" s="135"/>
      <c r="D18" s="135"/>
      <c r="E18" s="135"/>
      <c r="F18" s="135"/>
      <c r="G18" s="31" t="s">
        <v>80</v>
      </c>
      <c r="H18" s="44"/>
      <c r="I18" s="34">
        <f>I19</f>
        <v>470</v>
      </c>
    </row>
    <row r="19" spans="1:9" ht="46.5" customHeight="1">
      <c r="A19" s="18"/>
      <c r="B19" s="135" t="s">
        <v>76</v>
      </c>
      <c r="C19" s="135"/>
      <c r="D19" s="135"/>
      <c r="E19" s="135"/>
      <c r="F19" s="135"/>
      <c r="G19" s="33" t="s">
        <v>80</v>
      </c>
      <c r="H19" s="46">
        <v>240</v>
      </c>
      <c r="I19" s="34">
        <v>470</v>
      </c>
    </row>
    <row r="20" spans="1:9" ht="29.25" customHeight="1">
      <c r="A20" s="18"/>
      <c r="B20" s="136" t="s">
        <v>310</v>
      </c>
      <c r="C20" s="136"/>
      <c r="D20" s="136"/>
      <c r="E20" s="136"/>
      <c r="F20" s="136"/>
      <c r="G20" s="37" t="s">
        <v>83</v>
      </c>
      <c r="H20" s="44"/>
      <c r="I20" s="32">
        <f>I21</f>
        <v>1410</v>
      </c>
    </row>
    <row r="21" spans="1:9" ht="21.75" customHeight="1">
      <c r="A21" s="18"/>
      <c r="B21" s="135" t="s">
        <v>81</v>
      </c>
      <c r="C21" s="135"/>
      <c r="D21" s="135"/>
      <c r="E21" s="135"/>
      <c r="F21" s="135"/>
      <c r="G21" s="36" t="s">
        <v>84</v>
      </c>
      <c r="H21" s="44"/>
      <c r="I21" s="34">
        <f>I23+I25</f>
        <v>1410</v>
      </c>
    </row>
    <row r="22" spans="1:9" ht="24" customHeight="1">
      <c r="A22" s="18"/>
      <c r="B22" s="135" t="s">
        <v>75</v>
      </c>
      <c r="C22" s="135"/>
      <c r="D22" s="135"/>
      <c r="E22" s="135"/>
      <c r="F22" s="135"/>
      <c r="G22" s="31" t="s">
        <v>85</v>
      </c>
      <c r="H22" s="44"/>
      <c r="I22" s="34">
        <f>I23</f>
        <v>1400</v>
      </c>
    </row>
    <row r="23" spans="1:9" ht="38.25" customHeight="1">
      <c r="A23" s="18"/>
      <c r="B23" s="135" t="s">
        <v>76</v>
      </c>
      <c r="C23" s="135"/>
      <c r="D23" s="135"/>
      <c r="E23" s="135"/>
      <c r="F23" s="135"/>
      <c r="G23" s="31" t="s">
        <v>85</v>
      </c>
      <c r="H23" s="46">
        <v>240</v>
      </c>
      <c r="I23" s="34">
        <v>1400</v>
      </c>
    </row>
    <row r="24" spans="1:9" ht="56.25" customHeight="1">
      <c r="A24" s="18"/>
      <c r="B24" s="135" t="s">
        <v>82</v>
      </c>
      <c r="C24" s="135"/>
      <c r="D24" s="135"/>
      <c r="E24" s="135"/>
      <c r="F24" s="135"/>
      <c r="G24" s="31" t="s">
        <v>86</v>
      </c>
      <c r="H24" s="46"/>
      <c r="I24" s="34">
        <f>I25</f>
        <v>10</v>
      </c>
    </row>
    <row r="25" spans="1:9" ht="32.25" customHeight="1">
      <c r="A25" s="18"/>
      <c r="B25" s="135" t="s">
        <v>76</v>
      </c>
      <c r="C25" s="135"/>
      <c r="D25" s="135"/>
      <c r="E25" s="135"/>
      <c r="F25" s="135"/>
      <c r="G25" s="33" t="s">
        <v>86</v>
      </c>
      <c r="H25" s="46">
        <v>240</v>
      </c>
      <c r="I25" s="34">
        <v>10</v>
      </c>
    </row>
    <row r="26" spans="1:9" ht="54.75" customHeight="1">
      <c r="A26" s="18"/>
      <c r="B26" s="140" t="s">
        <v>311</v>
      </c>
      <c r="C26" s="140"/>
      <c r="D26" s="140"/>
      <c r="E26" s="140"/>
      <c r="F26" s="140"/>
      <c r="G26" s="38" t="s">
        <v>88</v>
      </c>
      <c r="H26" s="47"/>
      <c r="I26" s="32">
        <f>I27</f>
        <v>3980</v>
      </c>
    </row>
    <row r="27" spans="1:9" ht="36.75" customHeight="1">
      <c r="A27" s="18"/>
      <c r="B27" s="138" t="s">
        <v>81</v>
      </c>
      <c r="C27" s="138"/>
      <c r="D27" s="138"/>
      <c r="E27" s="138"/>
      <c r="F27" s="138"/>
      <c r="G27" s="36" t="s">
        <v>89</v>
      </c>
      <c r="H27" s="48"/>
      <c r="I27" s="34">
        <f>I28</f>
        <v>3980</v>
      </c>
    </row>
    <row r="28" spans="1:9" ht="42" customHeight="1">
      <c r="A28" s="18"/>
      <c r="B28" s="138" t="s">
        <v>75</v>
      </c>
      <c r="C28" s="138"/>
      <c r="D28" s="138"/>
      <c r="E28" s="138"/>
      <c r="F28" s="138"/>
      <c r="G28" s="31" t="s">
        <v>90</v>
      </c>
      <c r="H28" s="48"/>
      <c r="I28" s="34">
        <f>I29+I30</f>
        <v>3980</v>
      </c>
    </row>
    <row r="29" spans="1:9" ht="36.75" customHeight="1">
      <c r="A29" s="18"/>
      <c r="B29" s="138" t="s">
        <v>76</v>
      </c>
      <c r="C29" s="138"/>
      <c r="D29" s="138"/>
      <c r="E29" s="138"/>
      <c r="F29" s="138"/>
      <c r="G29" s="33" t="s">
        <v>90</v>
      </c>
      <c r="H29" s="47">
        <v>240</v>
      </c>
      <c r="I29" s="34">
        <f>2980+500</f>
        <v>3480</v>
      </c>
    </row>
    <row r="30" spans="1:9" ht="27" customHeight="1">
      <c r="A30" s="18"/>
      <c r="B30" s="138" t="s">
        <v>87</v>
      </c>
      <c r="C30" s="138"/>
      <c r="D30" s="138"/>
      <c r="E30" s="138"/>
      <c r="F30" s="138"/>
      <c r="G30" s="33" t="s">
        <v>90</v>
      </c>
      <c r="H30" s="47">
        <v>850</v>
      </c>
      <c r="I30" s="34">
        <f>350+150</f>
        <v>500</v>
      </c>
    </row>
    <row r="31" spans="1:9" ht="36" customHeight="1">
      <c r="A31" s="18" t="s">
        <v>18</v>
      </c>
      <c r="B31" s="139" t="s">
        <v>91</v>
      </c>
      <c r="C31" s="139"/>
      <c r="D31" s="139"/>
      <c r="E31" s="139"/>
      <c r="F31" s="139"/>
      <c r="G31" s="30" t="s">
        <v>94</v>
      </c>
      <c r="H31" s="48"/>
      <c r="I31" s="32">
        <f>I32</f>
        <v>550</v>
      </c>
    </row>
    <row r="32" spans="1:9" ht="39" customHeight="1">
      <c r="A32" s="18"/>
      <c r="B32" s="138" t="s">
        <v>92</v>
      </c>
      <c r="C32" s="138"/>
      <c r="D32" s="138"/>
      <c r="E32" s="138"/>
      <c r="F32" s="138"/>
      <c r="G32" s="31" t="s">
        <v>95</v>
      </c>
      <c r="H32" s="48"/>
      <c r="I32" s="34">
        <f>I33</f>
        <v>550</v>
      </c>
    </row>
    <row r="33" spans="1:9" ht="48.75" customHeight="1">
      <c r="A33" s="18"/>
      <c r="B33" s="138" t="s">
        <v>93</v>
      </c>
      <c r="C33" s="138"/>
      <c r="D33" s="138"/>
      <c r="E33" s="138"/>
      <c r="F33" s="138"/>
      <c r="G33" s="33" t="s">
        <v>96</v>
      </c>
      <c r="H33" s="48"/>
      <c r="I33" s="34">
        <f>I34</f>
        <v>550</v>
      </c>
    </row>
    <row r="34" spans="1:9" ht="34.200000000000003" customHeight="1">
      <c r="A34" s="18"/>
      <c r="B34" s="138" t="s">
        <v>76</v>
      </c>
      <c r="C34" s="138"/>
      <c r="D34" s="138"/>
      <c r="E34" s="138"/>
      <c r="F34" s="138"/>
      <c r="G34" s="33" t="s">
        <v>96</v>
      </c>
      <c r="H34" s="47">
        <v>240</v>
      </c>
      <c r="I34" s="34">
        <f>450+100</f>
        <v>550</v>
      </c>
    </row>
    <row r="35" spans="1:9" ht="31.5" customHeight="1">
      <c r="A35" s="26">
        <v>1</v>
      </c>
      <c r="B35" s="134">
        <v>2</v>
      </c>
      <c r="C35" s="134"/>
      <c r="D35" s="134"/>
      <c r="E35" s="134"/>
      <c r="F35" s="134"/>
      <c r="G35" s="40">
        <v>3</v>
      </c>
      <c r="H35" s="41">
        <v>4</v>
      </c>
      <c r="I35" s="42">
        <v>5</v>
      </c>
    </row>
    <row r="36" spans="1:9" ht="27.75" customHeight="1">
      <c r="A36" s="18" t="s">
        <v>23</v>
      </c>
      <c r="B36" s="144" t="s">
        <v>97</v>
      </c>
      <c r="C36" s="144"/>
      <c r="D36" s="144"/>
      <c r="E36" s="144"/>
      <c r="F36" s="144"/>
      <c r="G36" s="30" t="s">
        <v>108</v>
      </c>
      <c r="H36" s="47"/>
      <c r="I36" s="32">
        <f>I37+I42+I48</f>
        <v>260</v>
      </c>
    </row>
    <row r="37" spans="1:9" ht="60.75" customHeight="1">
      <c r="A37" s="18"/>
      <c r="B37" s="137" t="s">
        <v>312</v>
      </c>
      <c r="C37" s="137"/>
      <c r="D37" s="137"/>
      <c r="E37" s="137"/>
      <c r="F37" s="137"/>
      <c r="G37" s="31" t="s">
        <v>105</v>
      </c>
      <c r="H37" s="47"/>
      <c r="I37" s="34">
        <f>I38</f>
        <v>60</v>
      </c>
    </row>
    <row r="38" spans="1:9" ht="27.75" customHeight="1">
      <c r="A38" s="18"/>
      <c r="B38" s="127" t="s">
        <v>98</v>
      </c>
      <c r="C38" s="127"/>
      <c r="D38" s="127"/>
      <c r="E38" s="127"/>
      <c r="F38" s="127"/>
      <c r="G38" s="31" t="s">
        <v>106</v>
      </c>
      <c r="H38" s="47"/>
      <c r="I38" s="34">
        <f>I39</f>
        <v>60</v>
      </c>
    </row>
    <row r="39" spans="1:9" ht="27.75" customHeight="1">
      <c r="A39" s="18"/>
      <c r="B39" s="127" t="s">
        <v>99</v>
      </c>
      <c r="C39" s="127"/>
      <c r="D39" s="127"/>
      <c r="E39" s="127"/>
      <c r="F39" s="127"/>
      <c r="G39" s="31" t="s">
        <v>107</v>
      </c>
      <c r="H39" s="47"/>
      <c r="I39" s="34">
        <f>I41</f>
        <v>60</v>
      </c>
    </row>
    <row r="40" spans="1:9" ht="9" hidden="1" customHeight="1"/>
    <row r="41" spans="1:9" ht="31.5" customHeight="1">
      <c r="A41" s="18"/>
      <c r="B41" s="127" t="s">
        <v>76</v>
      </c>
      <c r="C41" s="127"/>
      <c r="D41" s="127"/>
      <c r="E41" s="127"/>
      <c r="F41" s="127"/>
      <c r="G41" s="33" t="s">
        <v>107</v>
      </c>
      <c r="H41" s="47">
        <v>240</v>
      </c>
      <c r="I41" s="34">
        <v>60</v>
      </c>
    </row>
    <row r="42" spans="1:9" ht="33.75" customHeight="1">
      <c r="A42" s="18"/>
      <c r="B42" s="137" t="s">
        <v>313</v>
      </c>
      <c r="C42" s="137"/>
      <c r="D42" s="137"/>
      <c r="E42" s="137"/>
      <c r="F42" s="137"/>
      <c r="G42" s="36" t="s">
        <v>109</v>
      </c>
      <c r="H42" s="47"/>
      <c r="I42" s="34">
        <f>I43</f>
        <v>195</v>
      </c>
    </row>
    <row r="43" spans="1:9" ht="48.6" customHeight="1">
      <c r="A43" s="18"/>
      <c r="B43" s="127" t="s">
        <v>100</v>
      </c>
      <c r="C43" s="127"/>
      <c r="D43" s="127"/>
      <c r="E43" s="127"/>
      <c r="F43" s="127"/>
      <c r="G43" s="36" t="s">
        <v>110</v>
      </c>
      <c r="H43" s="47"/>
      <c r="I43" s="34">
        <f>I44+I46</f>
        <v>195</v>
      </c>
    </row>
    <row r="44" spans="1:9" ht="78" customHeight="1">
      <c r="A44" s="18"/>
      <c r="B44" s="127" t="s">
        <v>101</v>
      </c>
      <c r="C44" s="127"/>
      <c r="D44" s="127"/>
      <c r="E44" s="127"/>
      <c r="F44" s="127"/>
      <c r="G44" s="31" t="s">
        <v>111</v>
      </c>
      <c r="H44" s="47"/>
      <c r="I44" s="34">
        <f>I45</f>
        <v>30</v>
      </c>
    </row>
    <row r="45" spans="1:9" ht="37.200000000000003" customHeight="1">
      <c r="A45" s="18"/>
      <c r="B45" s="127" t="s">
        <v>76</v>
      </c>
      <c r="C45" s="127"/>
      <c r="D45" s="127"/>
      <c r="E45" s="127"/>
      <c r="F45" s="127"/>
      <c r="G45" s="33" t="s">
        <v>111</v>
      </c>
      <c r="H45" s="47">
        <v>240</v>
      </c>
      <c r="I45" s="34">
        <v>30</v>
      </c>
    </row>
    <row r="46" spans="1:9" ht="50.25" customHeight="1">
      <c r="A46" s="18"/>
      <c r="B46" s="127" t="s">
        <v>102</v>
      </c>
      <c r="C46" s="127"/>
      <c r="D46" s="127"/>
      <c r="E46" s="127"/>
      <c r="F46" s="127"/>
      <c r="G46" s="31" t="s">
        <v>112</v>
      </c>
      <c r="H46" s="47"/>
      <c r="I46" s="34">
        <f>I47</f>
        <v>165</v>
      </c>
    </row>
    <row r="47" spans="1:9" ht="39" customHeight="1">
      <c r="A47" s="18"/>
      <c r="B47" s="127" t="s">
        <v>76</v>
      </c>
      <c r="C47" s="127"/>
      <c r="D47" s="127"/>
      <c r="E47" s="127"/>
      <c r="F47" s="127"/>
      <c r="G47" s="33" t="s">
        <v>112</v>
      </c>
      <c r="H47" s="47">
        <v>240</v>
      </c>
      <c r="I47" s="34">
        <v>165</v>
      </c>
    </row>
    <row r="48" spans="1:9" ht="45.6" customHeight="1">
      <c r="A48" s="18"/>
      <c r="B48" s="137" t="s">
        <v>314</v>
      </c>
      <c r="C48" s="137"/>
      <c r="D48" s="137"/>
      <c r="E48" s="137"/>
      <c r="F48" s="137"/>
      <c r="G48" s="36" t="s">
        <v>113</v>
      </c>
      <c r="H48" s="47"/>
      <c r="I48" s="34">
        <f>I49</f>
        <v>5</v>
      </c>
    </row>
    <row r="49" spans="1:9" ht="36" customHeight="1">
      <c r="A49" s="18"/>
      <c r="B49" s="127" t="s">
        <v>103</v>
      </c>
      <c r="C49" s="127"/>
      <c r="D49" s="127"/>
      <c r="E49" s="127"/>
      <c r="F49" s="127"/>
      <c r="G49" s="33" t="s">
        <v>114</v>
      </c>
      <c r="H49" s="47"/>
      <c r="I49" s="34">
        <f>I50</f>
        <v>5</v>
      </c>
    </row>
    <row r="50" spans="1:9" ht="24" customHeight="1">
      <c r="A50" s="18"/>
      <c r="B50" s="127" t="s">
        <v>104</v>
      </c>
      <c r="C50" s="127"/>
      <c r="D50" s="127"/>
      <c r="E50" s="127"/>
      <c r="F50" s="127"/>
      <c r="G50" s="33" t="s">
        <v>115</v>
      </c>
      <c r="H50" s="47"/>
      <c r="I50" s="34">
        <f>I51</f>
        <v>5</v>
      </c>
    </row>
    <row r="51" spans="1:9" ht="39" customHeight="1">
      <c r="A51" s="18"/>
      <c r="B51" s="127" t="s">
        <v>76</v>
      </c>
      <c r="C51" s="127"/>
      <c r="D51" s="127"/>
      <c r="E51" s="127"/>
      <c r="F51" s="127"/>
      <c r="G51" s="33" t="s">
        <v>115</v>
      </c>
      <c r="H51" s="47">
        <v>240</v>
      </c>
      <c r="I51" s="34">
        <v>5</v>
      </c>
    </row>
    <row r="52" spans="1:9" ht="56.4" customHeight="1">
      <c r="A52" s="18" t="s">
        <v>29</v>
      </c>
      <c r="B52" s="144" t="s">
        <v>116</v>
      </c>
      <c r="C52" s="144"/>
      <c r="D52" s="144"/>
      <c r="E52" s="144"/>
      <c r="F52" s="144"/>
      <c r="G52" s="35" t="s">
        <v>121</v>
      </c>
      <c r="H52" s="47"/>
      <c r="I52" s="32">
        <f>I53+I57</f>
        <v>17275.5</v>
      </c>
    </row>
    <row r="53" spans="1:9" ht="66" customHeight="1">
      <c r="A53" s="18"/>
      <c r="B53" s="137" t="s">
        <v>315</v>
      </c>
      <c r="C53" s="137"/>
      <c r="D53" s="137"/>
      <c r="E53" s="137"/>
      <c r="F53" s="137"/>
      <c r="G53" s="38" t="s">
        <v>122</v>
      </c>
      <c r="H53" s="47"/>
      <c r="I53" s="34">
        <f>I54</f>
        <v>1500</v>
      </c>
    </row>
    <row r="54" spans="1:9" ht="45.75" customHeight="1">
      <c r="A54" s="18"/>
      <c r="B54" s="127" t="s">
        <v>117</v>
      </c>
      <c r="C54" s="127"/>
      <c r="D54" s="127"/>
      <c r="E54" s="127"/>
      <c r="F54" s="127"/>
      <c r="G54" s="31" t="s">
        <v>123</v>
      </c>
      <c r="H54" s="47"/>
      <c r="I54" s="34">
        <f>I55</f>
        <v>1500</v>
      </c>
    </row>
    <row r="55" spans="1:9" ht="33.75" customHeight="1">
      <c r="A55" s="18"/>
      <c r="B55" s="127" t="s">
        <v>118</v>
      </c>
      <c r="C55" s="127"/>
      <c r="D55" s="127"/>
      <c r="E55" s="127"/>
      <c r="F55" s="127"/>
      <c r="G55" s="33" t="s">
        <v>124</v>
      </c>
      <c r="H55" s="47"/>
      <c r="I55" s="34">
        <f>I56</f>
        <v>1500</v>
      </c>
    </row>
    <row r="56" spans="1:9" ht="52.5" customHeight="1">
      <c r="A56" s="18"/>
      <c r="B56" s="127" t="s">
        <v>76</v>
      </c>
      <c r="C56" s="127"/>
      <c r="D56" s="127"/>
      <c r="E56" s="127"/>
      <c r="F56" s="127"/>
      <c r="G56" s="33" t="s">
        <v>124</v>
      </c>
      <c r="H56" s="47">
        <v>240</v>
      </c>
      <c r="I56" s="34">
        <v>1500</v>
      </c>
    </row>
    <row r="57" spans="1:9" ht="62.4" customHeight="1">
      <c r="A57" s="18"/>
      <c r="B57" s="137" t="s">
        <v>316</v>
      </c>
      <c r="C57" s="137"/>
      <c r="D57" s="137"/>
      <c r="E57" s="137"/>
      <c r="F57" s="137"/>
      <c r="G57" s="36" t="s">
        <v>125</v>
      </c>
      <c r="H57" s="47"/>
      <c r="I57" s="34">
        <f>I58</f>
        <v>15775.500000000002</v>
      </c>
    </row>
    <row r="58" spans="1:9" ht="55.5" customHeight="1">
      <c r="A58" s="18"/>
      <c r="B58" s="127" t="s">
        <v>119</v>
      </c>
      <c r="C58" s="127"/>
      <c r="D58" s="127"/>
      <c r="E58" s="127"/>
      <c r="F58" s="127"/>
      <c r="G58" s="31" t="s">
        <v>126</v>
      </c>
      <c r="H58" s="47"/>
      <c r="I58" s="34">
        <f>I59+I62</f>
        <v>15775.500000000002</v>
      </c>
    </row>
    <row r="59" spans="1:9" ht="22.95" customHeight="1">
      <c r="A59" s="18"/>
      <c r="B59" s="127" t="s">
        <v>120</v>
      </c>
      <c r="C59" s="127"/>
      <c r="D59" s="127"/>
      <c r="E59" s="127"/>
      <c r="F59" s="127"/>
      <c r="G59" s="33" t="s">
        <v>127</v>
      </c>
      <c r="H59" s="47"/>
      <c r="I59" s="34">
        <f>I60</f>
        <v>6654.1</v>
      </c>
    </row>
    <row r="60" spans="1:9" ht="31.95" customHeight="1">
      <c r="A60" s="18"/>
      <c r="B60" s="127" t="s">
        <v>76</v>
      </c>
      <c r="C60" s="127"/>
      <c r="D60" s="127"/>
      <c r="E60" s="127"/>
      <c r="F60" s="127"/>
      <c r="G60" s="33" t="s">
        <v>127</v>
      </c>
      <c r="H60" s="47">
        <v>240</v>
      </c>
      <c r="I60" s="34">
        <v>6654.1</v>
      </c>
    </row>
    <row r="61" spans="1:9" ht="31.95" customHeight="1">
      <c r="A61" s="26">
        <v>1</v>
      </c>
      <c r="B61" s="150">
        <v>2</v>
      </c>
      <c r="C61" s="151"/>
      <c r="D61" s="151"/>
      <c r="E61" s="151"/>
      <c r="F61" s="152"/>
      <c r="G61" s="40">
        <v>3</v>
      </c>
      <c r="H61" s="41">
        <v>4</v>
      </c>
      <c r="I61" s="42">
        <v>5</v>
      </c>
    </row>
    <row r="62" spans="1:9" ht="46.95" customHeight="1">
      <c r="A62" s="18"/>
      <c r="B62" s="145" t="s">
        <v>280</v>
      </c>
      <c r="C62" s="145"/>
      <c r="D62" s="145"/>
      <c r="E62" s="145"/>
      <c r="F62" s="145"/>
      <c r="G62" s="61" t="s">
        <v>279</v>
      </c>
      <c r="H62" s="47"/>
      <c r="I62" s="34">
        <f>I63</f>
        <v>9121.4000000000015</v>
      </c>
    </row>
    <row r="63" spans="1:9" ht="28.95" customHeight="1">
      <c r="A63" s="18"/>
      <c r="B63" s="127" t="s">
        <v>76</v>
      </c>
      <c r="C63" s="127"/>
      <c r="D63" s="127"/>
      <c r="E63" s="127"/>
      <c r="F63" s="127"/>
      <c r="G63" s="61" t="s">
        <v>279</v>
      </c>
      <c r="H63" s="47">
        <v>240</v>
      </c>
      <c r="I63" s="34">
        <f>12058.2-2936.8</f>
        <v>9121.4000000000015</v>
      </c>
    </row>
    <row r="64" spans="1:9" ht="34.5" customHeight="1">
      <c r="A64" s="18" t="s">
        <v>38</v>
      </c>
      <c r="B64" s="144" t="s">
        <v>128</v>
      </c>
      <c r="C64" s="144"/>
      <c r="D64" s="144"/>
      <c r="E64" s="144"/>
      <c r="F64" s="144"/>
      <c r="G64" s="30" t="s">
        <v>132</v>
      </c>
      <c r="H64" s="47"/>
      <c r="I64" s="32">
        <f>I65</f>
        <v>14823.4</v>
      </c>
    </row>
    <row r="65" spans="1:9" ht="58.95" customHeight="1">
      <c r="A65" s="18"/>
      <c r="B65" s="127" t="s">
        <v>129</v>
      </c>
      <c r="C65" s="127"/>
      <c r="D65" s="127"/>
      <c r="E65" s="127"/>
      <c r="F65" s="127"/>
      <c r="G65" s="33" t="s">
        <v>133</v>
      </c>
      <c r="H65" s="47"/>
      <c r="I65" s="34">
        <f>I66+I72+I76+I74+I68+I70</f>
        <v>14823.4</v>
      </c>
    </row>
    <row r="66" spans="1:9" ht="21" customHeight="1">
      <c r="A66" s="18"/>
      <c r="B66" s="127" t="s">
        <v>130</v>
      </c>
      <c r="C66" s="127"/>
      <c r="D66" s="127"/>
      <c r="E66" s="127"/>
      <c r="F66" s="127"/>
      <c r="G66" s="33" t="s">
        <v>134</v>
      </c>
      <c r="H66" s="47"/>
      <c r="I66" s="34">
        <f>I67</f>
        <v>2620</v>
      </c>
    </row>
    <row r="67" spans="1:9" ht="27.75" customHeight="1">
      <c r="A67" s="18"/>
      <c r="B67" s="127" t="s">
        <v>76</v>
      </c>
      <c r="C67" s="127"/>
      <c r="D67" s="127"/>
      <c r="E67" s="127"/>
      <c r="F67" s="127"/>
      <c r="G67" s="33" t="s">
        <v>134</v>
      </c>
      <c r="H67" s="47">
        <v>240</v>
      </c>
      <c r="I67" s="34">
        <v>2620</v>
      </c>
    </row>
    <row r="68" spans="1:9" ht="27.75" customHeight="1">
      <c r="A68" s="18"/>
      <c r="B68" s="146" t="s">
        <v>352</v>
      </c>
      <c r="C68" s="146"/>
      <c r="D68" s="146"/>
      <c r="E68" s="146"/>
      <c r="F68" s="146"/>
      <c r="G68" s="33" t="s">
        <v>353</v>
      </c>
      <c r="H68" s="47"/>
      <c r="I68" s="34">
        <f>I69</f>
        <v>500</v>
      </c>
    </row>
    <row r="69" spans="1:9" ht="27.75" customHeight="1">
      <c r="A69" s="18"/>
      <c r="B69" s="127" t="s">
        <v>76</v>
      </c>
      <c r="C69" s="127"/>
      <c r="D69" s="127"/>
      <c r="E69" s="127"/>
      <c r="F69" s="127"/>
      <c r="G69" s="33" t="s">
        <v>353</v>
      </c>
      <c r="H69" s="47">
        <v>240</v>
      </c>
      <c r="I69" s="34">
        <f>400+100</f>
        <v>500</v>
      </c>
    </row>
    <row r="70" spans="1:9" ht="27.75" customHeight="1">
      <c r="A70" s="18"/>
      <c r="B70" s="127" t="s">
        <v>355</v>
      </c>
      <c r="C70" s="127"/>
      <c r="D70" s="127"/>
      <c r="E70" s="127"/>
      <c r="F70" s="127"/>
      <c r="G70" s="33" t="s">
        <v>354</v>
      </c>
      <c r="H70" s="47"/>
      <c r="I70" s="34">
        <f>I71</f>
        <v>2023.5</v>
      </c>
    </row>
    <row r="71" spans="1:9" ht="27.75" customHeight="1">
      <c r="A71" s="18"/>
      <c r="B71" s="127" t="s">
        <v>76</v>
      </c>
      <c r="C71" s="127"/>
      <c r="D71" s="127"/>
      <c r="E71" s="127"/>
      <c r="F71" s="127"/>
      <c r="G71" s="33" t="s">
        <v>354</v>
      </c>
      <c r="H71" s="47">
        <v>240</v>
      </c>
      <c r="I71" s="34">
        <f>1723.5+300</f>
        <v>2023.5</v>
      </c>
    </row>
    <row r="72" spans="1:9" ht="30" customHeight="1">
      <c r="A72" s="18"/>
      <c r="B72" s="127" t="s">
        <v>131</v>
      </c>
      <c r="C72" s="127"/>
      <c r="D72" s="127"/>
      <c r="E72" s="127"/>
      <c r="F72" s="127"/>
      <c r="G72" s="33" t="s">
        <v>135</v>
      </c>
      <c r="H72" s="47"/>
      <c r="I72" s="34">
        <f>I73</f>
        <v>8361.5</v>
      </c>
    </row>
    <row r="73" spans="1:9" ht="27.75" customHeight="1">
      <c r="A73" s="18"/>
      <c r="B73" s="127" t="s">
        <v>76</v>
      </c>
      <c r="C73" s="127"/>
      <c r="D73" s="127"/>
      <c r="E73" s="127"/>
      <c r="F73" s="127"/>
      <c r="G73" s="33" t="s">
        <v>135</v>
      </c>
      <c r="H73" s="47">
        <v>240</v>
      </c>
      <c r="I73" s="34">
        <v>8361.5</v>
      </c>
    </row>
    <row r="74" spans="1:9" ht="96" customHeight="1">
      <c r="A74" s="18"/>
      <c r="B74" s="155" t="s">
        <v>351</v>
      </c>
      <c r="C74" s="155"/>
      <c r="D74" s="155"/>
      <c r="E74" s="155"/>
      <c r="F74" s="155"/>
      <c r="G74" s="20" t="s">
        <v>350</v>
      </c>
      <c r="H74" s="47"/>
      <c r="I74" s="34">
        <f>I75</f>
        <v>576.5</v>
      </c>
    </row>
    <row r="75" spans="1:9" ht="27.75" customHeight="1">
      <c r="A75" s="18"/>
      <c r="B75" s="155" t="s">
        <v>76</v>
      </c>
      <c r="C75" s="155"/>
      <c r="D75" s="155"/>
      <c r="E75" s="155"/>
      <c r="F75" s="155"/>
      <c r="G75" s="20" t="s">
        <v>350</v>
      </c>
      <c r="H75" s="47">
        <v>240</v>
      </c>
      <c r="I75" s="34">
        <v>576.5</v>
      </c>
    </row>
    <row r="76" spans="1:9" ht="78" customHeight="1">
      <c r="A76" s="18"/>
      <c r="B76" s="127" t="s">
        <v>304</v>
      </c>
      <c r="C76" s="127"/>
      <c r="D76" s="127"/>
      <c r="E76" s="127"/>
      <c r="F76" s="127"/>
      <c r="G76" s="20" t="s">
        <v>303</v>
      </c>
      <c r="H76" s="47"/>
      <c r="I76" s="34">
        <f>I77</f>
        <v>741.9</v>
      </c>
    </row>
    <row r="77" spans="1:9" ht="27" customHeight="1">
      <c r="A77" s="18"/>
      <c r="B77" s="127" t="s">
        <v>76</v>
      </c>
      <c r="C77" s="127"/>
      <c r="D77" s="127"/>
      <c r="E77" s="127"/>
      <c r="F77" s="127"/>
      <c r="G77" s="20" t="s">
        <v>303</v>
      </c>
      <c r="H77" s="47">
        <v>240</v>
      </c>
      <c r="I77" s="34">
        <v>741.9</v>
      </c>
    </row>
    <row r="78" spans="1:9" ht="27.6" customHeight="1">
      <c r="A78" s="18" t="s">
        <v>45</v>
      </c>
      <c r="B78" s="154" t="s">
        <v>136</v>
      </c>
      <c r="C78" s="154"/>
      <c r="D78" s="154"/>
      <c r="E78" s="154"/>
      <c r="F78" s="154"/>
      <c r="G78" s="35" t="s">
        <v>138</v>
      </c>
      <c r="H78" s="47"/>
      <c r="I78" s="32">
        <f>I79+I84</f>
        <v>14521.3</v>
      </c>
    </row>
    <row r="79" spans="1:9" ht="45" customHeight="1">
      <c r="A79" s="18"/>
      <c r="B79" s="153" t="s">
        <v>137</v>
      </c>
      <c r="C79" s="153"/>
      <c r="D79" s="153"/>
      <c r="E79" s="153"/>
      <c r="F79" s="153"/>
      <c r="G79" s="33" t="s">
        <v>139</v>
      </c>
      <c r="H79" s="47"/>
      <c r="I79" s="34">
        <f>I82+I80</f>
        <v>1377.5</v>
      </c>
    </row>
    <row r="80" spans="1:9" ht="45" customHeight="1">
      <c r="A80" s="18"/>
      <c r="B80" s="153" t="s">
        <v>356</v>
      </c>
      <c r="C80" s="153"/>
      <c r="D80" s="153"/>
      <c r="E80" s="153"/>
      <c r="F80" s="153"/>
      <c r="G80" s="33" t="s">
        <v>357</v>
      </c>
      <c r="H80" s="47"/>
      <c r="I80" s="34">
        <f>I81</f>
        <v>160</v>
      </c>
    </row>
    <row r="81" spans="1:9" ht="45" customHeight="1">
      <c r="A81" s="18"/>
      <c r="B81" s="153" t="s">
        <v>76</v>
      </c>
      <c r="C81" s="153"/>
      <c r="D81" s="153"/>
      <c r="E81" s="153"/>
      <c r="F81" s="153"/>
      <c r="G81" s="33" t="s">
        <v>357</v>
      </c>
      <c r="H81" s="47">
        <v>240</v>
      </c>
      <c r="I81" s="34">
        <f>60+100</f>
        <v>160</v>
      </c>
    </row>
    <row r="82" spans="1:9" ht="33" customHeight="1">
      <c r="A82" s="18"/>
      <c r="B82" s="138" t="s">
        <v>329</v>
      </c>
      <c r="C82" s="138"/>
      <c r="D82" s="138"/>
      <c r="E82" s="138"/>
      <c r="F82" s="138"/>
      <c r="G82" s="61" t="s">
        <v>330</v>
      </c>
      <c r="H82" s="47"/>
      <c r="I82" s="34">
        <f>I83</f>
        <v>1217.5</v>
      </c>
    </row>
    <row r="83" spans="1:9" ht="33.75" customHeight="1">
      <c r="A83" s="18"/>
      <c r="B83" s="138" t="s">
        <v>76</v>
      </c>
      <c r="C83" s="138"/>
      <c r="D83" s="138"/>
      <c r="E83" s="138"/>
      <c r="F83" s="138"/>
      <c r="G83" s="61" t="s">
        <v>330</v>
      </c>
      <c r="H83" s="47">
        <v>240</v>
      </c>
      <c r="I83" s="34">
        <v>1217.5</v>
      </c>
    </row>
    <row r="84" spans="1:9" ht="49.5" customHeight="1">
      <c r="A84" s="18"/>
      <c r="B84" s="138" t="s">
        <v>333</v>
      </c>
      <c r="C84" s="138"/>
      <c r="D84" s="138"/>
      <c r="E84" s="138"/>
      <c r="F84" s="138"/>
      <c r="G84" s="61" t="s">
        <v>341</v>
      </c>
      <c r="H84" s="47"/>
      <c r="I84" s="34">
        <f>I85</f>
        <v>13143.8</v>
      </c>
    </row>
    <row r="85" spans="1:9" ht="27.75" customHeight="1">
      <c r="A85" s="18"/>
      <c r="B85" s="138" t="s">
        <v>76</v>
      </c>
      <c r="C85" s="138"/>
      <c r="D85" s="138"/>
      <c r="E85" s="138"/>
      <c r="F85" s="138"/>
      <c r="G85" s="61" t="s">
        <v>341</v>
      </c>
      <c r="H85" s="47">
        <v>240</v>
      </c>
      <c r="I85" s="34">
        <v>13143.8</v>
      </c>
    </row>
    <row r="86" spans="1:9" ht="27.75" customHeight="1">
      <c r="A86" s="18" t="s">
        <v>49</v>
      </c>
      <c r="B86" s="147" t="s">
        <v>140</v>
      </c>
      <c r="C86" s="147"/>
      <c r="D86" s="147"/>
      <c r="E86" s="147"/>
      <c r="F86" s="147"/>
      <c r="G86" s="30" t="s">
        <v>143</v>
      </c>
      <c r="H86" s="47"/>
      <c r="I86" s="32">
        <f>I87</f>
        <v>100</v>
      </c>
    </row>
    <row r="87" spans="1:9" ht="28.5" customHeight="1">
      <c r="A87" s="18"/>
      <c r="B87" s="138" t="s">
        <v>141</v>
      </c>
      <c r="C87" s="138"/>
      <c r="D87" s="138"/>
      <c r="E87" s="138"/>
      <c r="F87" s="138"/>
      <c r="G87" s="33" t="s">
        <v>144</v>
      </c>
      <c r="H87" s="47"/>
      <c r="I87" s="34">
        <f>I88</f>
        <v>100</v>
      </c>
    </row>
    <row r="88" spans="1:9" ht="27.75" customHeight="1">
      <c r="A88" s="18"/>
      <c r="B88" s="138" t="s">
        <v>142</v>
      </c>
      <c r="C88" s="138"/>
      <c r="D88" s="138"/>
      <c r="E88" s="138"/>
      <c r="F88" s="138"/>
      <c r="G88" s="31" t="s">
        <v>145</v>
      </c>
      <c r="H88" s="47"/>
      <c r="I88" s="34">
        <f>I89</f>
        <v>100</v>
      </c>
    </row>
    <row r="89" spans="1:9" ht="27.75" customHeight="1">
      <c r="A89" s="18"/>
      <c r="B89" s="138" t="s">
        <v>76</v>
      </c>
      <c r="C89" s="138"/>
      <c r="D89" s="138"/>
      <c r="E89" s="138"/>
      <c r="F89" s="138"/>
      <c r="G89" s="33" t="s">
        <v>145</v>
      </c>
      <c r="H89" s="47">
        <v>240</v>
      </c>
      <c r="I89" s="34">
        <v>100</v>
      </c>
    </row>
    <row r="90" spans="1:9" ht="27.75" customHeight="1">
      <c r="A90" s="25">
        <v>1</v>
      </c>
      <c r="B90" s="134">
        <v>2</v>
      </c>
      <c r="C90" s="134"/>
      <c r="D90" s="134"/>
      <c r="E90" s="134"/>
      <c r="F90" s="134"/>
      <c r="G90" s="40">
        <v>3</v>
      </c>
      <c r="H90" s="41">
        <v>4</v>
      </c>
      <c r="I90" s="42">
        <v>5</v>
      </c>
    </row>
    <row r="91" spans="1:9" ht="50.4" customHeight="1">
      <c r="A91" s="18" t="s">
        <v>52</v>
      </c>
      <c r="B91" s="144" t="s">
        <v>146</v>
      </c>
      <c r="C91" s="144"/>
      <c r="D91" s="144"/>
      <c r="E91" s="144"/>
      <c r="F91" s="144"/>
      <c r="G91" s="35" t="s">
        <v>151</v>
      </c>
      <c r="H91" s="70"/>
      <c r="I91" s="71">
        <f>I92+I101+I109</f>
        <v>13568</v>
      </c>
    </row>
    <row r="92" spans="1:9" ht="57.75" customHeight="1">
      <c r="A92" s="18"/>
      <c r="B92" s="148" t="s">
        <v>317</v>
      </c>
      <c r="C92" s="148"/>
      <c r="D92" s="148"/>
      <c r="E92" s="148"/>
      <c r="F92" s="148"/>
      <c r="G92" s="39" t="s">
        <v>152</v>
      </c>
      <c r="H92" s="48"/>
      <c r="I92" s="32">
        <f>I93</f>
        <v>9853</v>
      </c>
    </row>
    <row r="93" spans="1:9" ht="57" customHeight="1">
      <c r="A93" s="18"/>
      <c r="B93" s="149" t="s">
        <v>147</v>
      </c>
      <c r="C93" s="149"/>
      <c r="D93" s="149"/>
      <c r="E93" s="149"/>
      <c r="F93" s="149"/>
      <c r="G93" s="33" t="s">
        <v>153</v>
      </c>
      <c r="H93" s="47"/>
      <c r="I93" s="34">
        <f>I94+I98</f>
        <v>9853</v>
      </c>
    </row>
    <row r="94" spans="1:9" ht="41.25" customHeight="1">
      <c r="A94" s="18"/>
      <c r="B94" s="127" t="s">
        <v>148</v>
      </c>
      <c r="C94" s="127"/>
      <c r="D94" s="127"/>
      <c r="E94" s="127"/>
      <c r="F94" s="127"/>
      <c r="G94" s="33" t="s">
        <v>154</v>
      </c>
      <c r="H94" s="47"/>
      <c r="I94" s="34">
        <f>I95+I96+I97</f>
        <v>9687</v>
      </c>
    </row>
    <row r="95" spans="1:9" ht="30.75" customHeight="1">
      <c r="A95" s="18"/>
      <c r="B95" s="127" t="s">
        <v>149</v>
      </c>
      <c r="C95" s="127"/>
      <c r="D95" s="127"/>
      <c r="E95" s="127"/>
      <c r="F95" s="127"/>
      <c r="G95" s="33" t="s">
        <v>154</v>
      </c>
      <c r="H95" s="47">
        <v>110</v>
      </c>
      <c r="I95" s="34">
        <f>7950+150+120+40</f>
        <v>8260</v>
      </c>
    </row>
    <row r="96" spans="1:9" ht="29.25" customHeight="1">
      <c r="A96" s="18"/>
      <c r="B96" s="127" t="s">
        <v>76</v>
      </c>
      <c r="C96" s="127"/>
      <c r="D96" s="127"/>
      <c r="E96" s="127"/>
      <c r="F96" s="127"/>
      <c r="G96" s="33" t="s">
        <v>154</v>
      </c>
      <c r="H96" s="47">
        <v>240</v>
      </c>
      <c r="I96" s="34">
        <v>1414</v>
      </c>
    </row>
    <row r="97" spans="1:9" ht="31.5" customHeight="1">
      <c r="A97" s="18"/>
      <c r="B97" s="127" t="s">
        <v>87</v>
      </c>
      <c r="C97" s="127"/>
      <c r="D97" s="127"/>
      <c r="E97" s="127"/>
      <c r="F97" s="127"/>
      <c r="G97" s="33" t="s">
        <v>154</v>
      </c>
      <c r="H97" s="47">
        <v>850</v>
      </c>
      <c r="I97" s="34">
        <v>13</v>
      </c>
    </row>
    <row r="98" spans="1:9" ht="43.5" customHeight="1">
      <c r="A98" s="18"/>
      <c r="B98" s="127" t="s">
        <v>150</v>
      </c>
      <c r="C98" s="127"/>
      <c r="D98" s="127"/>
      <c r="E98" s="127"/>
      <c r="F98" s="127"/>
      <c r="G98" s="33" t="s">
        <v>155</v>
      </c>
      <c r="H98" s="47"/>
      <c r="I98" s="34">
        <f>I99</f>
        <v>166</v>
      </c>
    </row>
    <row r="99" spans="1:9" ht="39" customHeight="1">
      <c r="A99" s="54"/>
      <c r="B99" s="127" t="s">
        <v>76</v>
      </c>
      <c r="C99" s="127"/>
      <c r="D99" s="127"/>
      <c r="E99" s="127"/>
      <c r="F99" s="127"/>
      <c r="G99" s="33" t="s">
        <v>155</v>
      </c>
      <c r="H99" s="47">
        <v>240</v>
      </c>
      <c r="I99" s="34">
        <f>66+100</f>
        <v>166</v>
      </c>
    </row>
    <row r="100" spans="1:9" ht="0.75" customHeight="1"/>
    <row r="101" spans="1:9" ht="49.5" customHeight="1">
      <c r="A101" s="18"/>
      <c r="B101" s="137" t="s">
        <v>318</v>
      </c>
      <c r="C101" s="137"/>
      <c r="D101" s="137"/>
      <c r="E101" s="137"/>
      <c r="F101" s="137"/>
      <c r="G101" s="39" t="s">
        <v>157</v>
      </c>
      <c r="H101" s="48"/>
      <c r="I101" s="32">
        <f>I102</f>
        <v>3265</v>
      </c>
    </row>
    <row r="102" spans="1:9" ht="53.25" customHeight="1">
      <c r="A102" s="18"/>
      <c r="B102" s="127" t="s">
        <v>156</v>
      </c>
      <c r="C102" s="127"/>
      <c r="D102" s="127"/>
      <c r="E102" s="127"/>
      <c r="F102" s="127"/>
      <c r="G102" s="33" t="s">
        <v>158</v>
      </c>
      <c r="H102" s="47"/>
      <c r="I102" s="34">
        <f>I103+I107</f>
        <v>3265</v>
      </c>
    </row>
    <row r="103" spans="1:9" ht="38.25" customHeight="1">
      <c r="A103" s="18"/>
      <c r="B103" s="127" t="s">
        <v>148</v>
      </c>
      <c r="C103" s="127"/>
      <c r="D103" s="127"/>
      <c r="E103" s="127"/>
      <c r="F103" s="127"/>
      <c r="G103" s="33" t="s">
        <v>159</v>
      </c>
      <c r="H103" s="47"/>
      <c r="I103" s="34">
        <f>I104+I105+I106</f>
        <v>3165</v>
      </c>
    </row>
    <row r="104" spans="1:9" ht="36" customHeight="1">
      <c r="A104" s="18"/>
      <c r="B104" s="127" t="s">
        <v>149</v>
      </c>
      <c r="C104" s="127"/>
      <c r="D104" s="127"/>
      <c r="E104" s="127"/>
      <c r="F104" s="127"/>
      <c r="G104" s="33" t="s">
        <v>159</v>
      </c>
      <c r="H104" s="47">
        <v>110</v>
      </c>
      <c r="I104" s="34">
        <f>2700+100+80+20</f>
        <v>2900</v>
      </c>
    </row>
    <row r="105" spans="1:9" ht="32.25" customHeight="1">
      <c r="A105" s="18"/>
      <c r="B105" s="127" t="s">
        <v>76</v>
      </c>
      <c r="C105" s="127"/>
      <c r="D105" s="127"/>
      <c r="E105" s="127"/>
      <c r="F105" s="127"/>
      <c r="G105" s="33" t="s">
        <v>159</v>
      </c>
      <c r="H105" s="47">
        <v>240</v>
      </c>
      <c r="I105" s="34">
        <v>260</v>
      </c>
    </row>
    <row r="106" spans="1:9" ht="27.75" customHeight="1">
      <c r="A106" s="18"/>
      <c r="B106" s="127" t="s">
        <v>87</v>
      </c>
      <c r="C106" s="127"/>
      <c r="D106" s="127"/>
      <c r="E106" s="127"/>
      <c r="F106" s="127"/>
      <c r="G106" s="33" t="s">
        <v>159</v>
      </c>
      <c r="H106" s="47">
        <v>850</v>
      </c>
      <c r="I106" s="34">
        <v>5</v>
      </c>
    </row>
    <row r="107" spans="1:9" ht="33" customHeight="1">
      <c r="A107" s="18"/>
      <c r="B107" s="127" t="s">
        <v>150</v>
      </c>
      <c r="C107" s="127"/>
      <c r="D107" s="127"/>
      <c r="E107" s="127"/>
      <c r="F107" s="127"/>
      <c r="G107" s="33" t="s">
        <v>160</v>
      </c>
      <c r="H107" s="47"/>
      <c r="I107" s="34">
        <f>I108</f>
        <v>100</v>
      </c>
    </row>
    <row r="108" spans="1:9" ht="35.25" customHeight="1">
      <c r="A108" s="18"/>
      <c r="B108" s="127" t="s">
        <v>76</v>
      </c>
      <c r="C108" s="127"/>
      <c r="D108" s="127"/>
      <c r="E108" s="127"/>
      <c r="F108" s="127"/>
      <c r="G108" s="33" t="s">
        <v>160</v>
      </c>
      <c r="H108" s="47">
        <v>240</v>
      </c>
      <c r="I108" s="34">
        <v>100</v>
      </c>
    </row>
    <row r="109" spans="1:9" ht="74.25" customHeight="1">
      <c r="A109" s="18"/>
      <c r="B109" s="140" t="s">
        <v>319</v>
      </c>
      <c r="C109" s="140"/>
      <c r="D109" s="140"/>
      <c r="E109" s="140"/>
      <c r="F109" s="140"/>
      <c r="G109" s="39" t="s">
        <v>163</v>
      </c>
      <c r="H109" s="48"/>
      <c r="I109" s="32">
        <f>I110</f>
        <v>450</v>
      </c>
    </row>
    <row r="110" spans="1:9" ht="37.5" customHeight="1">
      <c r="A110" s="18"/>
      <c r="B110" s="138" t="s">
        <v>161</v>
      </c>
      <c r="C110" s="138"/>
      <c r="D110" s="138"/>
      <c r="E110" s="138"/>
      <c r="F110" s="138"/>
      <c r="G110" s="33" t="s">
        <v>164</v>
      </c>
      <c r="H110" s="47"/>
      <c r="I110" s="34">
        <f>I111</f>
        <v>450</v>
      </c>
    </row>
    <row r="111" spans="1:9" ht="38.25" customHeight="1">
      <c r="A111" s="18"/>
      <c r="B111" s="138" t="s">
        <v>162</v>
      </c>
      <c r="C111" s="138"/>
      <c r="D111" s="138"/>
      <c r="E111" s="138"/>
      <c r="F111" s="138"/>
      <c r="G111" s="33" t="s">
        <v>165</v>
      </c>
      <c r="H111" s="47"/>
      <c r="I111" s="34">
        <f>I112</f>
        <v>450</v>
      </c>
    </row>
    <row r="112" spans="1:9" ht="42" customHeight="1">
      <c r="A112" s="18"/>
      <c r="B112" s="153" t="s">
        <v>76</v>
      </c>
      <c r="C112" s="153"/>
      <c r="D112" s="153"/>
      <c r="E112" s="153"/>
      <c r="F112" s="153"/>
      <c r="G112" s="33" t="s">
        <v>165</v>
      </c>
      <c r="H112" s="47">
        <v>240</v>
      </c>
      <c r="I112" s="34">
        <v>450</v>
      </c>
    </row>
    <row r="113" spans="1:9" ht="62.25" customHeight="1">
      <c r="A113" s="18" t="s">
        <v>167</v>
      </c>
      <c r="B113" s="154" t="s">
        <v>166</v>
      </c>
      <c r="C113" s="154"/>
      <c r="D113" s="154"/>
      <c r="E113" s="154"/>
      <c r="F113" s="154"/>
      <c r="G113" s="30" t="s">
        <v>170</v>
      </c>
      <c r="H113" s="47"/>
      <c r="I113" s="32">
        <f>I114</f>
        <v>10</v>
      </c>
    </row>
    <row r="114" spans="1:9" ht="39" customHeight="1">
      <c r="A114" s="18"/>
      <c r="B114" s="153" t="s">
        <v>168</v>
      </c>
      <c r="C114" s="153"/>
      <c r="D114" s="153"/>
      <c r="E114" s="153"/>
      <c r="F114" s="153"/>
      <c r="G114" s="31" t="s">
        <v>171</v>
      </c>
      <c r="H114" s="47"/>
      <c r="I114" s="34">
        <f>I115</f>
        <v>10</v>
      </c>
    </row>
    <row r="115" spans="1:9" ht="61.5" customHeight="1">
      <c r="A115" s="18"/>
      <c r="B115" s="153" t="s">
        <v>169</v>
      </c>
      <c r="C115" s="153"/>
      <c r="D115" s="153"/>
      <c r="E115" s="153"/>
      <c r="F115" s="153"/>
      <c r="G115" s="33" t="s">
        <v>172</v>
      </c>
      <c r="H115" s="47"/>
      <c r="I115" s="34">
        <f>I117</f>
        <v>10</v>
      </c>
    </row>
    <row r="116" spans="1:9" ht="33.75" customHeight="1">
      <c r="A116" s="25">
        <v>1</v>
      </c>
      <c r="B116" s="134">
        <v>2</v>
      </c>
      <c r="C116" s="134"/>
      <c r="D116" s="134"/>
      <c r="E116" s="134"/>
      <c r="F116" s="134"/>
      <c r="G116" s="40">
        <v>3</v>
      </c>
      <c r="H116" s="41">
        <v>4</v>
      </c>
      <c r="I116" s="42">
        <v>5</v>
      </c>
    </row>
    <row r="117" spans="1:9" ht="40.950000000000003" customHeight="1">
      <c r="A117" s="18"/>
      <c r="B117" s="138" t="s">
        <v>76</v>
      </c>
      <c r="C117" s="138"/>
      <c r="D117" s="138"/>
      <c r="E117" s="138"/>
      <c r="F117" s="138"/>
      <c r="G117" s="33" t="s">
        <v>172</v>
      </c>
      <c r="H117" s="47">
        <v>240</v>
      </c>
      <c r="I117" s="34">
        <v>10</v>
      </c>
    </row>
    <row r="118" spans="1:9" ht="41.25" customHeight="1">
      <c r="A118" s="18" t="s">
        <v>173</v>
      </c>
      <c r="B118" s="144" t="s">
        <v>174</v>
      </c>
      <c r="C118" s="144"/>
      <c r="D118" s="144"/>
      <c r="E118" s="144"/>
      <c r="F118" s="144"/>
      <c r="G118" s="35" t="s">
        <v>177</v>
      </c>
      <c r="H118" s="47"/>
      <c r="I118" s="32">
        <f>I119+I124</f>
        <v>527</v>
      </c>
    </row>
    <row r="119" spans="1:9" ht="74.25" customHeight="1">
      <c r="A119" s="18"/>
      <c r="B119" s="127" t="s">
        <v>176</v>
      </c>
      <c r="C119" s="127"/>
      <c r="D119" s="127"/>
      <c r="E119" s="127"/>
      <c r="F119" s="127"/>
      <c r="G119" s="38" t="s">
        <v>178</v>
      </c>
      <c r="H119" s="47"/>
      <c r="I119" s="34">
        <f>I120+I122</f>
        <v>400</v>
      </c>
    </row>
    <row r="120" spans="1:9" ht="85.5" customHeight="1">
      <c r="A120" s="18"/>
      <c r="B120" s="127" t="s">
        <v>101</v>
      </c>
      <c r="C120" s="127"/>
      <c r="D120" s="127"/>
      <c r="E120" s="127"/>
      <c r="F120" s="127"/>
      <c r="G120" s="33" t="s">
        <v>179</v>
      </c>
      <c r="H120" s="47"/>
      <c r="I120" s="34">
        <f>I121</f>
        <v>250</v>
      </c>
    </row>
    <row r="121" spans="1:9" ht="106.5" customHeight="1">
      <c r="A121" s="18"/>
      <c r="B121" s="127" t="s">
        <v>349</v>
      </c>
      <c r="C121" s="127"/>
      <c r="D121" s="127"/>
      <c r="E121" s="127"/>
      <c r="F121" s="127"/>
      <c r="G121" s="33" t="s">
        <v>179</v>
      </c>
      <c r="H121" s="47">
        <v>630</v>
      </c>
      <c r="I121" s="34">
        <v>250</v>
      </c>
    </row>
    <row r="122" spans="1:9" ht="71.25" customHeight="1">
      <c r="A122" s="18"/>
      <c r="B122" s="127" t="s">
        <v>175</v>
      </c>
      <c r="C122" s="127"/>
      <c r="D122" s="127"/>
      <c r="E122" s="127"/>
      <c r="F122" s="127"/>
      <c r="G122" s="33" t="s">
        <v>180</v>
      </c>
      <c r="H122" s="47"/>
      <c r="I122" s="34">
        <f>I123</f>
        <v>150</v>
      </c>
    </row>
    <row r="123" spans="1:9" ht="36.75" customHeight="1">
      <c r="A123" s="18"/>
      <c r="B123" s="127" t="s">
        <v>76</v>
      </c>
      <c r="C123" s="127"/>
      <c r="D123" s="127"/>
      <c r="E123" s="127"/>
      <c r="F123" s="127"/>
      <c r="G123" s="33" t="s">
        <v>180</v>
      </c>
      <c r="H123" s="47">
        <v>240</v>
      </c>
      <c r="I123" s="34">
        <v>150</v>
      </c>
    </row>
    <row r="124" spans="1:9" ht="33" customHeight="1">
      <c r="A124" s="18"/>
      <c r="B124" s="127" t="s">
        <v>285</v>
      </c>
      <c r="C124" s="127"/>
      <c r="D124" s="127"/>
      <c r="E124" s="127"/>
      <c r="F124" s="127"/>
      <c r="G124" s="33" t="s">
        <v>283</v>
      </c>
      <c r="H124" s="47"/>
      <c r="I124" s="34">
        <f>I125</f>
        <v>127</v>
      </c>
    </row>
    <row r="125" spans="1:9" ht="45.6" customHeight="1">
      <c r="A125" s="18"/>
      <c r="B125" s="156" t="s">
        <v>286</v>
      </c>
      <c r="C125" s="156"/>
      <c r="D125" s="156"/>
      <c r="E125" s="156"/>
      <c r="F125" s="156"/>
      <c r="G125" s="33" t="s">
        <v>284</v>
      </c>
      <c r="H125" s="47"/>
      <c r="I125" s="34">
        <f>I126</f>
        <v>127</v>
      </c>
    </row>
    <row r="126" spans="1:9" ht="33.75" customHeight="1">
      <c r="A126" s="18"/>
      <c r="B126" s="127" t="str">
        <f>'Приложение 11'!$B$204</f>
        <v>Иные пенсии, социальные доплаты к пенсии</v>
      </c>
      <c r="C126" s="127"/>
      <c r="D126" s="127"/>
      <c r="E126" s="127"/>
      <c r="F126" s="127"/>
      <c r="G126" s="33" t="s">
        <v>284</v>
      </c>
      <c r="H126" s="47">
        <v>310</v>
      </c>
      <c r="I126" s="34">
        <v>127</v>
      </c>
    </row>
    <row r="127" spans="1:9" ht="31.5" customHeight="1">
      <c r="A127" s="18" t="s">
        <v>181</v>
      </c>
      <c r="B127" s="144" t="s">
        <v>182</v>
      </c>
      <c r="C127" s="144"/>
      <c r="D127" s="144"/>
      <c r="E127" s="144"/>
      <c r="F127" s="144"/>
      <c r="G127" s="35" t="s">
        <v>185</v>
      </c>
      <c r="H127" s="47"/>
      <c r="I127" s="32">
        <f>I128</f>
        <v>300</v>
      </c>
    </row>
    <row r="128" spans="1:9" ht="41.25" customHeight="1">
      <c r="A128" s="18"/>
      <c r="B128" s="127" t="s">
        <v>183</v>
      </c>
      <c r="C128" s="127"/>
      <c r="D128" s="127"/>
      <c r="E128" s="127"/>
      <c r="F128" s="127"/>
      <c r="G128" s="33" t="s">
        <v>186</v>
      </c>
      <c r="H128" s="47"/>
      <c r="I128" s="34">
        <f>I129</f>
        <v>300</v>
      </c>
    </row>
    <row r="129" spans="1:9" ht="36.75" customHeight="1">
      <c r="A129" s="18"/>
      <c r="B129" s="127" t="s">
        <v>184</v>
      </c>
      <c r="C129" s="127"/>
      <c r="D129" s="127"/>
      <c r="E129" s="127"/>
      <c r="F129" s="127"/>
      <c r="G129" s="33" t="s">
        <v>187</v>
      </c>
      <c r="H129" s="47"/>
      <c r="I129" s="34">
        <f>I130</f>
        <v>300</v>
      </c>
    </row>
    <row r="130" spans="1:9" ht="41.25" customHeight="1">
      <c r="A130" s="18"/>
      <c r="B130" s="127" t="s">
        <v>76</v>
      </c>
      <c r="C130" s="127"/>
      <c r="D130" s="127"/>
      <c r="E130" s="127"/>
      <c r="F130" s="127"/>
      <c r="G130" s="33" t="s">
        <v>187</v>
      </c>
      <c r="H130" s="47">
        <v>240</v>
      </c>
      <c r="I130" s="34">
        <v>300</v>
      </c>
    </row>
    <row r="131" spans="1:9" ht="42" customHeight="1">
      <c r="A131" s="18" t="s">
        <v>188</v>
      </c>
      <c r="B131" s="144" t="s">
        <v>190</v>
      </c>
      <c r="C131" s="144"/>
      <c r="D131" s="144"/>
      <c r="E131" s="144"/>
      <c r="F131" s="144"/>
      <c r="G131" s="35" t="s">
        <v>197</v>
      </c>
      <c r="H131" s="47"/>
      <c r="I131" s="32">
        <f>I132</f>
        <v>300</v>
      </c>
    </row>
    <row r="132" spans="1:9" ht="55.2" customHeight="1">
      <c r="A132" s="18"/>
      <c r="B132" s="127" t="s">
        <v>191</v>
      </c>
      <c r="C132" s="127"/>
      <c r="D132" s="127"/>
      <c r="E132" s="127"/>
      <c r="F132" s="127"/>
      <c r="G132" s="33" t="s">
        <v>198</v>
      </c>
      <c r="H132" s="47"/>
      <c r="I132" s="34">
        <f>I133</f>
        <v>300</v>
      </c>
    </row>
    <row r="133" spans="1:9" ht="60.75" customHeight="1">
      <c r="A133" s="18"/>
      <c r="B133" s="127" t="s">
        <v>192</v>
      </c>
      <c r="C133" s="127"/>
      <c r="D133" s="127"/>
      <c r="E133" s="127"/>
      <c r="F133" s="127"/>
      <c r="G133" s="33" t="s">
        <v>199</v>
      </c>
      <c r="H133" s="47"/>
      <c r="I133" s="34">
        <f>I134</f>
        <v>300</v>
      </c>
    </row>
    <row r="134" spans="1:9" ht="45" customHeight="1">
      <c r="A134" s="18"/>
      <c r="B134" s="127" t="s">
        <v>76</v>
      </c>
      <c r="C134" s="127"/>
      <c r="D134" s="127"/>
      <c r="E134" s="127"/>
      <c r="F134" s="127"/>
      <c r="G134" s="33" t="s">
        <v>199</v>
      </c>
      <c r="H134" s="47">
        <v>240</v>
      </c>
      <c r="I134" s="34">
        <v>300</v>
      </c>
    </row>
    <row r="135" spans="1:9" ht="10.5" hidden="1" customHeight="1">
      <c r="A135" s="18"/>
      <c r="B135" s="77"/>
      <c r="C135" s="77"/>
      <c r="D135" s="77"/>
      <c r="E135" s="77"/>
      <c r="F135" s="77"/>
      <c r="G135" s="33"/>
      <c r="H135" s="47"/>
      <c r="I135" s="34"/>
    </row>
    <row r="136" spans="1:9" ht="61.5" customHeight="1">
      <c r="A136" s="18" t="s">
        <v>189</v>
      </c>
      <c r="B136" s="144" t="s">
        <v>299</v>
      </c>
      <c r="C136" s="144"/>
      <c r="D136" s="144"/>
      <c r="E136" s="144"/>
      <c r="F136" s="144"/>
      <c r="G136" s="35" t="s">
        <v>300</v>
      </c>
      <c r="H136" s="47"/>
      <c r="I136" s="32">
        <f>I137</f>
        <v>1875.3</v>
      </c>
    </row>
    <row r="137" spans="1:9" ht="39.75" customHeight="1">
      <c r="A137" s="18"/>
      <c r="B137" s="127" t="s">
        <v>296</v>
      </c>
      <c r="C137" s="127"/>
      <c r="D137" s="127"/>
      <c r="E137" s="127"/>
      <c r="F137" s="127"/>
      <c r="G137" s="33" t="s">
        <v>301</v>
      </c>
      <c r="H137" s="47"/>
      <c r="I137" s="34">
        <f>I139</f>
        <v>1875.3</v>
      </c>
    </row>
    <row r="138" spans="1:9" ht="35.25" customHeight="1">
      <c r="A138" s="25">
        <v>1</v>
      </c>
      <c r="B138" s="134">
        <v>2</v>
      </c>
      <c r="C138" s="134"/>
      <c r="D138" s="134"/>
      <c r="E138" s="134"/>
      <c r="F138" s="134"/>
      <c r="G138" s="40">
        <v>3</v>
      </c>
      <c r="H138" s="41">
        <v>4</v>
      </c>
      <c r="I138" s="42">
        <v>5</v>
      </c>
    </row>
    <row r="139" spans="1:9" ht="84" customHeight="1">
      <c r="A139" s="18"/>
      <c r="B139" s="127" t="s">
        <v>298</v>
      </c>
      <c r="C139" s="127"/>
      <c r="D139" s="127"/>
      <c r="E139" s="127"/>
      <c r="F139" s="127"/>
      <c r="G139" s="20" t="s">
        <v>293</v>
      </c>
      <c r="H139" s="47"/>
      <c r="I139" s="34">
        <f>I140</f>
        <v>1875.3</v>
      </c>
    </row>
    <row r="140" spans="1:9" ht="39" customHeight="1">
      <c r="A140" s="18"/>
      <c r="B140" s="127" t="s">
        <v>76</v>
      </c>
      <c r="C140" s="127"/>
      <c r="D140" s="127"/>
      <c r="E140" s="127"/>
      <c r="F140" s="127"/>
      <c r="G140" s="20" t="s">
        <v>293</v>
      </c>
      <c r="H140" s="47">
        <v>240</v>
      </c>
      <c r="I140" s="34">
        <f>1575.3+300</f>
        <v>1875.3</v>
      </c>
    </row>
    <row r="141" spans="1:9" ht="33" customHeight="1">
      <c r="A141" s="18"/>
      <c r="B141" s="144" t="s">
        <v>193</v>
      </c>
      <c r="C141" s="144"/>
      <c r="D141" s="144"/>
      <c r="E141" s="144"/>
      <c r="F141" s="144"/>
      <c r="G141" s="35" t="s">
        <v>200</v>
      </c>
      <c r="H141" s="47"/>
      <c r="I141" s="32">
        <f>I142</f>
        <v>1109</v>
      </c>
    </row>
    <row r="142" spans="1:9" ht="40.950000000000003" customHeight="1">
      <c r="A142" s="18"/>
      <c r="B142" s="157" t="s">
        <v>194</v>
      </c>
      <c r="C142" s="157"/>
      <c r="D142" s="157"/>
      <c r="E142" s="157"/>
      <c r="F142" s="157"/>
      <c r="G142" s="38" t="s">
        <v>201</v>
      </c>
      <c r="H142" s="47"/>
      <c r="I142" s="34">
        <f>I143</f>
        <v>1109</v>
      </c>
    </row>
    <row r="143" spans="1:9" ht="47.25" customHeight="1">
      <c r="A143" s="18"/>
      <c r="B143" s="127" t="s">
        <v>195</v>
      </c>
      <c r="C143" s="127"/>
      <c r="D143" s="127"/>
      <c r="E143" s="127"/>
      <c r="F143" s="127"/>
      <c r="G143" s="33" t="s">
        <v>202</v>
      </c>
      <c r="H143" s="47"/>
      <c r="I143" s="34">
        <f>I144</f>
        <v>1109</v>
      </c>
    </row>
    <row r="144" spans="1:9" ht="51" customHeight="1">
      <c r="A144" s="18"/>
      <c r="B144" s="127" t="s">
        <v>196</v>
      </c>
      <c r="C144" s="127"/>
      <c r="D144" s="127"/>
      <c r="E144" s="127"/>
      <c r="F144" s="127"/>
      <c r="G144" s="33" t="s">
        <v>202</v>
      </c>
      <c r="H144" s="47">
        <v>120</v>
      </c>
      <c r="I144" s="34">
        <v>1109</v>
      </c>
    </row>
    <row r="145" spans="1:9" ht="33" customHeight="1">
      <c r="A145" s="18"/>
      <c r="B145" s="144" t="s">
        <v>203</v>
      </c>
      <c r="C145" s="144"/>
      <c r="D145" s="144"/>
      <c r="E145" s="144"/>
      <c r="F145" s="144"/>
      <c r="G145" s="35" t="s">
        <v>208</v>
      </c>
      <c r="H145" s="47"/>
      <c r="I145" s="32">
        <f>I146+I149</f>
        <v>7409.2</v>
      </c>
    </row>
    <row r="146" spans="1:9" ht="58.5" customHeight="1">
      <c r="A146" s="18"/>
      <c r="B146" s="157" t="s">
        <v>204</v>
      </c>
      <c r="C146" s="157"/>
      <c r="D146" s="157"/>
      <c r="E146" s="157"/>
      <c r="F146" s="157"/>
      <c r="G146" s="38" t="s">
        <v>209</v>
      </c>
      <c r="H146" s="47"/>
      <c r="I146" s="34">
        <f>I147</f>
        <v>6911</v>
      </c>
    </row>
    <row r="147" spans="1:9" ht="33" customHeight="1">
      <c r="A147" s="18"/>
      <c r="B147" s="127" t="s">
        <v>195</v>
      </c>
      <c r="C147" s="127"/>
      <c r="D147" s="127"/>
      <c r="E147" s="127"/>
      <c r="F147" s="127"/>
      <c r="G147" s="33" t="s">
        <v>210</v>
      </c>
      <c r="H147" s="47"/>
      <c r="I147" s="34">
        <f>I148</f>
        <v>6911</v>
      </c>
    </row>
    <row r="148" spans="1:9" ht="45" customHeight="1">
      <c r="A148" s="18"/>
      <c r="B148" s="127" t="s">
        <v>196</v>
      </c>
      <c r="C148" s="127"/>
      <c r="D148" s="127"/>
      <c r="E148" s="127"/>
      <c r="F148" s="127"/>
      <c r="G148" s="33" t="s">
        <v>210</v>
      </c>
      <c r="H148" s="47">
        <v>120</v>
      </c>
      <c r="I148" s="34">
        <v>6911</v>
      </c>
    </row>
    <row r="149" spans="1:9" ht="26.25" customHeight="1">
      <c r="A149" s="18"/>
      <c r="B149" s="157" t="s">
        <v>205</v>
      </c>
      <c r="C149" s="157"/>
      <c r="D149" s="157"/>
      <c r="E149" s="157"/>
      <c r="F149" s="157"/>
      <c r="G149" s="38" t="s">
        <v>211</v>
      </c>
      <c r="H149" s="47"/>
      <c r="I149" s="34">
        <f>I150+I152</f>
        <v>498.20000000000005</v>
      </c>
    </row>
    <row r="150" spans="1:9" ht="52.5" customHeight="1">
      <c r="A150" s="18"/>
      <c r="B150" s="127" t="s">
        <v>206</v>
      </c>
      <c r="C150" s="127"/>
      <c r="D150" s="127"/>
      <c r="E150" s="127"/>
      <c r="F150" s="127"/>
      <c r="G150" s="33" t="s">
        <v>212</v>
      </c>
      <c r="H150" s="47"/>
      <c r="I150" s="34">
        <f>I151</f>
        <v>490.6</v>
      </c>
    </row>
    <row r="151" spans="1:9" ht="37.5" customHeight="1">
      <c r="A151" s="18"/>
      <c r="B151" s="158" t="s">
        <v>196</v>
      </c>
      <c r="C151" s="158"/>
      <c r="D151" s="158"/>
      <c r="E151" s="158"/>
      <c r="F151" s="158"/>
      <c r="G151" s="33" t="s">
        <v>212</v>
      </c>
      <c r="H151" s="47">
        <v>120</v>
      </c>
      <c r="I151" s="34">
        <v>490.6</v>
      </c>
    </row>
    <row r="152" spans="1:9" ht="57.6" customHeight="1">
      <c r="A152" s="18"/>
      <c r="B152" s="158" t="s">
        <v>207</v>
      </c>
      <c r="C152" s="158"/>
      <c r="D152" s="158"/>
      <c r="E152" s="158"/>
      <c r="F152" s="158"/>
      <c r="G152" s="33" t="s">
        <v>213</v>
      </c>
      <c r="H152" s="47"/>
      <c r="I152" s="34">
        <f>I153</f>
        <v>7.6</v>
      </c>
    </row>
    <row r="153" spans="1:9" ht="33" customHeight="1">
      <c r="A153" s="18"/>
      <c r="B153" s="127" t="s">
        <v>76</v>
      </c>
      <c r="C153" s="127"/>
      <c r="D153" s="127"/>
      <c r="E153" s="127"/>
      <c r="F153" s="127"/>
      <c r="G153" s="33" t="s">
        <v>213</v>
      </c>
      <c r="H153" s="47">
        <v>240</v>
      </c>
      <c r="I153" s="34">
        <v>7.6</v>
      </c>
    </row>
    <row r="154" spans="1:9" ht="39" customHeight="1">
      <c r="A154" s="18"/>
      <c r="B154" s="144" t="s">
        <v>214</v>
      </c>
      <c r="C154" s="144"/>
      <c r="D154" s="144"/>
      <c r="E154" s="144"/>
      <c r="F154" s="144"/>
      <c r="G154" s="35" t="s">
        <v>218</v>
      </c>
      <c r="H154" s="47"/>
      <c r="I154" s="32">
        <f>I155</f>
        <v>1092.2</v>
      </c>
    </row>
    <row r="155" spans="1:9" ht="84.6" customHeight="1">
      <c r="A155" s="18"/>
      <c r="B155" s="127" t="s">
        <v>215</v>
      </c>
      <c r="C155" s="127"/>
      <c r="D155" s="127"/>
      <c r="E155" s="127"/>
      <c r="F155" s="127"/>
      <c r="G155" s="38" t="s">
        <v>219</v>
      </c>
      <c r="H155" s="47"/>
      <c r="I155" s="34">
        <f>I156</f>
        <v>1092.2</v>
      </c>
    </row>
    <row r="156" spans="1:9" ht="148.19999999999999" customHeight="1">
      <c r="A156" s="18"/>
      <c r="B156" s="127" t="s">
        <v>216</v>
      </c>
      <c r="C156" s="127"/>
      <c r="D156" s="127"/>
      <c r="E156" s="127"/>
      <c r="F156" s="127"/>
      <c r="G156" s="33" t="s">
        <v>220</v>
      </c>
      <c r="H156" s="47"/>
      <c r="I156" s="34">
        <f>I157</f>
        <v>1092.2</v>
      </c>
    </row>
    <row r="157" spans="1:9" ht="26.4" customHeight="1">
      <c r="A157" s="18"/>
      <c r="B157" s="127" t="s">
        <v>217</v>
      </c>
      <c r="C157" s="127"/>
      <c r="D157" s="127"/>
      <c r="E157" s="127"/>
      <c r="F157" s="127"/>
      <c r="G157" s="33" t="s">
        <v>220</v>
      </c>
      <c r="H157" s="47">
        <v>540</v>
      </c>
      <c r="I157" s="34">
        <v>1092.2</v>
      </c>
    </row>
    <row r="158" spans="1:9" ht="36" customHeight="1">
      <c r="A158" s="18"/>
      <c r="B158" s="144" t="s">
        <v>323</v>
      </c>
      <c r="C158" s="144"/>
      <c r="D158" s="144"/>
      <c r="E158" s="144"/>
      <c r="F158" s="144"/>
      <c r="G158" s="35" t="s">
        <v>324</v>
      </c>
      <c r="H158" s="47"/>
      <c r="I158" s="32">
        <f>I159</f>
        <v>0</v>
      </c>
    </row>
    <row r="159" spans="1:9" ht="30.75" customHeight="1">
      <c r="A159" s="18"/>
      <c r="B159" s="127" t="s">
        <v>326</v>
      </c>
      <c r="C159" s="127"/>
      <c r="D159" s="127"/>
      <c r="E159" s="127"/>
      <c r="F159" s="127"/>
      <c r="G159" s="61" t="s">
        <v>325</v>
      </c>
      <c r="H159" s="47"/>
      <c r="I159" s="34">
        <f>I161</f>
        <v>0</v>
      </c>
    </row>
    <row r="160" spans="1:9" ht="24" customHeight="1">
      <c r="A160" s="25">
        <v>1</v>
      </c>
      <c r="B160" s="134">
        <v>2</v>
      </c>
      <c r="C160" s="134"/>
      <c r="D160" s="134"/>
      <c r="E160" s="134"/>
      <c r="F160" s="134"/>
      <c r="G160" s="40">
        <v>3</v>
      </c>
      <c r="H160" s="41">
        <v>4</v>
      </c>
      <c r="I160" s="42">
        <v>5</v>
      </c>
    </row>
    <row r="161" spans="1:9" ht="106.5" customHeight="1">
      <c r="A161" s="18"/>
      <c r="B161" s="127" t="s">
        <v>332</v>
      </c>
      <c r="C161" s="127"/>
      <c r="D161" s="127"/>
      <c r="E161" s="127"/>
      <c r="F161" s="127"/>
      <c r="G161" s="33" t="s">
        <v>331</v>
      </c>
      <c r="H161" s="47"/>
      <c r="I161" s="34">
        <f>I162</f>
        <v>0</v>
      </c>
    </row>
    <row r="162" spans="1:9" ht="24" customHeight="1">
      <c r="A162" s="54"/>
      <c r="B162" s="127" t="s">
        <v>217</v>
      </c>
      <c r="C162" s="127"/>
      <c r="D162" s="127"/>
      <c r="E162" s="127"/>
      <c r="F162" s="127"/>
      <c r="G162" s="33" t="s">
        <v>331</v>
      </c>
      <c r="H162" s="47">
        <v>240</v>
      </c>
      <c r="I162" s="34">
        <v>0</v>
      </c>
    </row>
    <row r="163" spans="1:9" ht="46.5" customHeight="1">
      <c r="A163" s="18"/>
      <c r="B163" s="144" t="s">
        <v>221</v>
      </c>
      <c r="C163" s="144"/>
      <c r="D163" s="144"/>
      <c r="E163" s="144"/>
      <c r="F163" s="144"/>
      <c r="G163" s="35" t="s">
        <v>225</v>
      </c>
      <c r="H163" s="47"/>
      <c r="I163" s="32">
        <f>I164+I167</f>
        <v>206.2</v>
      </c>
    </row>
    <row r="164" spans="1:9" ht="39.75" customHeight="1">
      <c r="A164" s="18"/>
      <c r="B164" s="157" t="s">
        <v>222</v>
      </c>
      <c r="C164" s="157"/>
      <c r="D164" s="157"/>
      <c r="E164" s="157"/>
      <c r="F164" s="157"/>
      <c r="G164" s="38" t="s">
        <v>226</v>
      </c>
      <c r="H164" s="47"/>
      <c r="I164" s="34">
        <f>I165</f>
        <v>59.2</v>
      </c>
    </row>
    <row r="165" spans="1:9" ht="106.2" customHeight="1">
      <c r="A165" s="18"/>
      <c r="B165" s="127" t="s">
        <v>223</v>
      </c>
      <c r="C165" s="127"/>
      <c r="D165" s="127"/>
      <c r="E165" s="127"/>
      <c r="F165" s="127"/>
      <c r="G165" s="33" t="s">
        <v>227</v>
      </c>
      <c r="H165" s="47"/>
      <c r="I165" s="34">
        <f>I166</f>
        <v>59.2</v>
      </c>
    </row>
    <row r="166" spans="1:9" ht="26.25" customHeight="1">
      <c r="A166" s="18"/>
      <c r="B166" s="127" t="s">
        <v>217</v>
      </c>
      <c r="C166" s="127"/>
      <c r="D166" s="127"/>
      <c r="E166" s="127"/>
      <c r="F166" s="127"/>
      <c r="G166" s="33" t="s">
        <v>227</v>
      </c>
      <c r="H166" s="47">
        <v>540</v>
      </c>
      <c r="I166" s="34">
        <v>59.2</v>
      </c>
    </row>
    <row r="167" spans="1:9" ht="38.25" customHeight="1">
      <c r="A167" s="18"/>
      <c r="B167" s="157" t="s">
        <v>224</v>
      </c>
      <c r="C167" s="157"/>
      <c r="D167" s="157"/>
      <c r="E167" s="157"/>
      <c r="F167" s="157"/>
      <c r="G167" s="38" t="s">
        <v>228</v>
      </c>
      <c r="H167" s="47"/>
      <c r="I167" s="34">
        <f>I168</f>
        <v>147</v>
      </c>
    </row>
    <row r="168" spans="1:9" ht="100.5" customHeight="1">
      <c r="A168" s="18"/>
      <c r="B168" s="158" t="s">
        <v>223</v>
      </c>
      <c r="C168" s="158"/>
      <c r="D168" s="158"/>
      <c r="E168" s="158"/>
      <c r="F168" s="158"/>
      <c r="G168" s="33" t="s">
        <v>229</v>
      </c>
      <c r="H168" s="47"/>
      <c r="I168" s="34">
        <f>I169</f>
        <v>147</v>
      </c>
    </row>
    <row r="169" spans="1:9" ht="26.25" customHeight="1">
      <c r="A169" s="18"/>
      <c r="B169" s="158" t="s">
        <v>217</v>
      </c>
      <c r="C169" s="158"/>
      <c r="D169" s="158"/>
      <c r="E169" s="158"/>
      <c r="F169" s="158"/>
      <c r="G169" s="33" t="s">
        <v>229</v>
      </c>
      <c r="H169" s="47">
        <v>540</v>
      </c>
      <c r="I169" s="34">
        <v>147</v>
      </c>
    </row>
    <row r="170" spans="1:9" ht="42" customHeight="1">
      <c r="A170" s="18"/>
      <c r="B170" s="159" t="s">
        <v>335</v>
      </c>
      <c r="C170" s="159"/>
      <c r="D170" s="159"/>
      <c r="E170" s="159"/>
      <c r="F170" s="159"/>
      <c r="G170" s="35" t="s">
        <v>340</v>
      </c>
      <c r="H170" s="48"/>
      <c r="I170" s="32">
        <f>I171</f>
        <v>253.5</v>
      </c>
    </row>
    <row r="171" spans="1:9" ht="54" customHeight="1">
      <c r="A171" s="18"/>
      <c r="B171" s="158" t="s">
        <v>336</v>
      </c>
      <c r="C171" s="158"/>
      <c r="D171" s="158"/>
      <c r="E171" s="158"/>
      <c r="F171" s="158"/>
      <c r="G171" s="33" t="s">
        <v>338</v>
      </c>
      <c r="H171" s="47"/>
      <c r="I171" s="34">
        <f>I172</f>
        <v>253.5</v>
      </c>
    </row>
    <row r="172" spans="1:9" ht="101.4" customHeight="1">
      <c r="A172" s="18"/>
      <c r="B172" s="158" t="s">
        <v>337</v>
      </c>
      <c r="C172" s="158"/>
      <c r="D172" s="158"/>
      <c r="E172" s="158"/>
      <c r="F172" s="158"/>
      <c r="G172" s="91" t="s">
        <v>339</v>
      </c>
      <c r="H172" s="47"/>
      <c r="I172" s="34">
        <f>I173</f>
        <v>253.5</v>
      </c>
    </row>
    <row r="173" spans="1:9" ht="26.25" customHeight="1">
      <c r="A173" s="18"/>
      <c r="B173" s="158" t="s">
        <v>217</v>
      </c>
      <c r="C173" s="158"/>
      <c r="D173" s="158"/>
      <c r="E173" s="158"/>
      <c r="F173" s="158"/>
      <c r="G173" s="91" t="s">
        <v>339</v>
      </c>
      <c r="H173" s="47">
        <v>540</v>
      </c>
      <c r="I173" s="34">
        <v>253.5</v>
      </c>
    </row>
    <row r="174" spans="1:9" ht="46.5" customHeight="1">
      <c r="A174" s="18"/>
      <c r="B174" s="144" t="s">
        <v>230</v>
      </c>
      <c r="C174" s="144"/>
      <c r="D174" s="144"/>
      <c r="E174" s="144"/>
      <c r="F174" s="144"/>
      <c r="G174" s="30" t="s">
        <v>233</v>
      </c>
      <c r="H174" s="47"/>
      <c r="I174" s="32">
        <f>I175</f>
        <v>790</v>
      </c>
    </row>
    <row r="175" spans="1:9" ht="18.600000000000001" customHeight="1">
      <c r="A175" s="18"/>
      <c r="B175" s="127" t="s">
        <v>231</v>
      </c>
      <c r="C175" s="127"/>
      <c r="D175" s="127"/>
      <c r="E175" s="127"/>
      <c r="F175" s="127"/>
      <c r="G175" s="33" t="s">
        <v>234</v>
      </c>
      <c r="H175" s="31"/>
      <c r="I175" s="34">
        <f>I176</f>
        <v>790</v>
      </c>
    </row>
    <row r="176" spans="1:9" ht="81.75" customHeight="1">
      <c r="A176" s="18"/>
      <c r="B176" s="127" t="s">
        <v>232</v>
      </c>
      <c r="C176" s="127"/>
      <c r="D176" s="127"/>
      <c r="E176" s="127"/>
      <c r="F176" s="127"/>
      <c r="G176" s="33" t="s">
        <v>235</v>
      </c>
      <c r="H176" s="31"/>
      <c r="I176" s="34">
        <f>I177</f>
        <v>790</v>
      </c>
    </row>
    <row r="177" spans="1:10" ht="35.25" customHeight="1">
      <c r="A177" s="18"/>
      <c r="B177" s="127" t="s">
        <v>76</v>
      </c>
      <c r="C177" s="127"/>
      <c r="D177" s="127"/>
      <c r="E177" s="127"/>
      <c r="F177" s="127"/>
      <c r="G177" s="33" t="s">
        <v>235</v>
      </c>
      <c r="H177" s="47">
        <v>880</v>
      </c>
      <c r="I177" s="34">
        <f>1000-700+490</f>
        <v>790</v>
      </c>
    </row>
    <row r="178" spans="1:10" ht="15.75" customHeight="1">
      <c r="A178" s="18"/>
      <c r="B178" s="18"/>
      <c r="C178" s="18"/>
      <c r="D178" s="18"/>
      <c r="E178" s="18"/>
      <c r="F178" s="18"/>
      <c r="G178" s="18"/>
      <c r="H178" s="18"/>
      <c r="I178" s="18"/>
    </row>
    <row r="179" spans="1:10" ht="18.75" customHeight="1">
      <c r="B179" s="18"/>
      <c r="C179" s="18"/>
      <c r="D179" s="18"/>
      <c r="E179" s="18"/>
      <c r="F179" s="18"/>
      <c r="G179" s="18"/>
      <c r="H179" s="18"/>
      <c r="I179" s="18"/>
    </row>
    <row r="182" spans="1:10" ht="15.6">
      <c r="B182" s="16" t="s">
        <v>59</v>
      </c>
      <c r="C182" s="4"/>
      <c r="D182" s="4"/>
      <c r="E182" s="4"/>
      <c r="F182" s="4"/>
      <c r="G182" s="4"/>
      <c r="H182" s="4"/>
      <c r="I182" s="4"/>
    </row>
    <row r="183" spans="1:10" ht="15.6">
      <c r="B183" s="16" t="s">
        <v>60</v>
      </c>
      <c r="C183" s="4"/>
      <c r="D183" s="4"/>
      <c r="E183" s="4"/>
      <c r="F183" s="4"/>
      <c r="G183" s="4"/>
      <c r="H183" s="4"/>
      <c r="I183" s="4"/>
    </row>
    <row r="184" spans="1:10" ht="15.6">
      <c r="B184" s="16" t="s">
        <v>61</v>
      </c>
      <c r="C184" s="4"/>
      <c r="D184" s="4"/>
      <c r="E184" s="4"/>
      <c r="F184" s="4"/>
      <c r="G184" s="126" t="s">
        <v>278</v>
      </c>
      <c r="H184" s="126"/>
      <c r="I184" s="126"/>
      <c r="J184" s="126"/>
    </row>
  </sheetData>
  <mergeCells count="180">
    <mergeCell ref="G1:I1"/>
    <mergeCell ref="B149:F149"/>
    <mergeCell ref="B150:F150"/>
    <mergeCell ref="B151:F151"/>
    <mergeCell ref="B152:F152"/>
    <mergeCell ref="B153:F153"/>
    <mergeCell ref="B154:F154"/>
    <mergeCell ref="B143:F143"/>
    <mergeCell ref="B144:F144"/>
    <mergeCell ref="B145:F145"/>
    <mergeCell ref="B146:F146"/>
    <mergeCell ref="B147:F147"/>
    <mergeCell ref="B148:F148"/>
    <mergeCell ref="B131:F131"/>
    <mergeCell ref="B132:F132"/>
    <mergeCell ref="B133:F133"/>
    <mergeCell ref="B134:F134"/>
    <mergeCell ref="B141:F141"/>
    <mergeCell ref="B142:F142"/>
    <mergeCell ref="B136:F136"/>
    <mergeCell ref="B137:F137"/>
    <mergeCell ref="B140:F140"/>
    <mergeCell ref="B139:F139"/>
    <mergeCell ref="B129:F129"/>
    <mergeCell ref="B176:F176"/>
    <mergeCell ref="B177:F177"/>
    <mergeCell ref="B166:F166"/>
    <mergeCell ref="B167:F167"/>
    <mergeCell ref="B168:F168"/>
    <mergeCell ref="B169:F169"/>
    <mergeCell ref="B174:F174"/>
    <mergeCell ref="B175:F175"/>
    <mergeCell ref="B155:F155"/>
    <mergeCell ref="B156:F156"/>
    <mergeCell ref="B157:F157"/>
    <mergeCell ref="B163:F163"/>
    <mergeCell ref="B164:F164"/>
    <mergeCell ref="B165:F165"/>
    <mergeCell ref="B158:F158"/>
    <mergeCell ref="B159:F159"/>
    <mergeCell ref="B161:F161"/>
    <mergeCell ref="B162:F162"/>
    <mergeCell ref="B171:F171"/>
    <mergeCell ref="B173:F173"/>
    <mergeCell ref="B170:F170"/>
    <mergeCell ref="B172:F172"/>
    <mergeCell ref="B130:F130"/>
    <mergeCell ref="B120:F120"/>
    <mergeCell ref="B121:F121"/>
    <mergeCell ref="B122:F122"/>
    <mergeCell ref="B123:F123"/>
    <mergeCell ref="B127:F127"/>
    <mergeCell ref="B128:F128"/>
    <mergeCell ref="B124:F124"/>
    <mergeCell ref="B125:F125"/>
    <mergeCell ref="B126:F126"/>
    <mergeCell ref="B114:F114"/>
    <mergeCell ref="B115:F115"/>
    <mergeCell ref="B117:F117"/>
    <mergeCell ref="B118:F118"/>
    <mergeCell ref="B119:F119"/>
    <mergeCell ref="B109:F109"/>
    <mergeCell ref="B110:F110"/>
    <mergeCell ref="B111:F111"/>
    <mergeCell ref="B112:F112"/>
    <mergeCell ref="B113:F113"/>
    <mergeCell ref="B116:F116"/>
    <mergeCell ref="B106:F106"/>
    <mergeCell ref="B78:F78"/>
    <mergeCell ref="B107:F107"/>
    <mergeCell ref="B108:F108"/>
    <mergeCell ref="B73:F73"/>
    <mergeCell ref="B101:F101"/>
    <mergeCell ref="B102:F102"/>
    <mergeCell ref="B103:F103"/>
    <mergeCell ref="B104:F104"/>
    <mergeCell ref="B105:F105"/>
    <mergeCell ref="B98:F98"/>
    <mergeCell ref="B99:F99"/>
    <mergeCell ref="B82:F82"/>
    <mergeCell ref="B76:F76"/>
    <mergeCell ref="B77:F77"/>
    <mergeCell ref="B84:F84"/>
    <mergeCell ref="B85:F85"/>
    <mergeCell ref="B75:F75"/>
    <mergeCell ref="B74:F74"/>
    <mergeCell ref="B80:F80"/>
    <mergeCell ref="B81:F81"/>
    <mergeCell ref="B90:F90"/>
    <mergeCell ref="B70:F70"/>
    <mergeCell ref="B71:F71"/>
    <mergeCell ref="G184:J184"/>
    <mergeCell ref="B58:F58"/>
    <mergeCell ref="B59:F59"/>
    <mergeCell ref="B94:F94"/>
    <mergeCell ref="B95:F95"/>
    <mergeCell ref="B96:F96"/>
    <mergeCell ref="B97:F97"/>
    <mergeCell ref="B83:F83"/>
    <mergeCell ref="B86:F86"/>
    <mergeCell ref="B87:F87"/>
    <mergeCell ref="B88:F88"/>
    <mergeCell ref="B89:F89"/>
    <mergeCell ref="B91:F91"/>
    <mergeCell ref="B92:F92"/>
    <mergeCell ref="B93:F93"/>
    <mergeCell ref="B61:F61"/>
    <mergeCell ref="B60:F60"/>
    <mergeCell ref="B64:F64"/>
    <mergeCell ref="B65:F65"/>
    <mergeCell ref="B66:F66"/>
    <mergeCell ref="B67:F67"/>
    <mergeCell ref="B79:F79"/>
    <mergeCell ref="B42:F42"/>
    <mergeCell ref="B52:F52"/>
    <mergeCell ref="B53:F53"/>
    <mergeCell ref="B35:F35"/>
    <mergeCell ref="B43:F43"/>
    <mergeCell ref="B44:F44"/>
    <mergeCell ref="B38:F38"/>
    <mergeCell ref="B36:F36"/>
    <mergeCell ref="B72:F72"/>
    <mergeCell ref="B62:F62"/>
    <mergeCell ref="B63:F63"/>
    <mergeCell ref="B45:F45"/>
    <mergeCell ref="B46:F46"/>
    <mergeCell ref="B47:F47"/>
    <mergeCell ref="B48:F48"/>
    <mergeCell ref="B54:F54"/>
    <mergeCell ref="B55:F55"/>
    <mergeCell ref="B56:F56"/>
    <mergeCell ref="B57:F57"/>
    <mergeCell ref="B49:F49"/>
    <mergeCell ref="B50:F50"/>
    <mergeCell ref="B51:F51"/>
    <mergeCell ref="B68:F68"/>
    <mergeCell ref="B69:F69"/>
    <mergeCell ref="L2:M2"/>
    <mergeCell ref="L3:M3"/>
    <mergeCell ref="L4:M4"/>
    <mergeCell ref="L5:M5"/>
    <mergeCell ref="L6:M6"/>
    <mergeCell ref="L7:M7"/>
    <mergeCell ref="B13:F13"/>
    <mergeCell ref="B15:F15"/>
    <mergeCell ref="L8:M8"/>
    <mergeCell ref="L9:M9"/>
    <mergeCell ref="L10:M10"/>
    <mergeCell ref="G2:I2"/>
    <mergeCell ref="G3:I3"/>
    <mergeCell ref="G4:I4"/>
    <mergeCell ref="G5:I5"/>
    <mergeCell ref="A8:I8"/>
    <mergeCell ref="A10:I10"/>
    <mergeCell ref="B11:F11"/>
    <mergeCell ref="B12:F12"/>
    <mergeCell ref="B138:F138"/>
    <mergeCell ref="B160:F160"/>
    <mergeCell ref="B18:F18"/>
    <mergeCell ref="B19:F19"/>
    <mergeCell ref="B16:F16"/>
    <mergeCell ref="B17:F17"/>
    <mergeCell ref="B37:F37"/>
    <mergeCell ref="B34:F34"/>
    <mergeCell ref="B32:F32"/>
    <mergeCell ref="B33:F33"/>
    <mergeCell ref="B30:F30"/>
    <mergeCell ref="B20:F20"/>
    <mergeCell ref="B21:F21"/>
    <mergeCell ref="B22:F22"/>
    <mergeCell ref="B23:F23"/>
    <mergeCell ref="B31:F31"/>
    <mergeCell ref="B27:F27"/>
    <mergeCell ref="B28:F28"/>
    <mergeCell ref="B29:F29"/>
    <mergeCell ref="B24:F24"/>
    <mergeCell ref="B25:F25"/>
    <mergeCell ref="B26:F26"/>
    <mergeCell ref="B39:F39"/>
    <mergeCell ref="B41:F41"/>
  </mergeCells>
  <pageMargins left="0.7" right="0.7" top="0.75" bottom="0.66562500000000002" header="0.3" footer="0.3"/>
  <pageSetup paperSize="9" scale="71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4"/>
  <sheetViews>
    <sheetView tabSelected="1" showWhiteSpace="0" view="pageLayout" zoomScaleNormal="100" zoomScaleSheetLayoutView="200" workbookViewId="0">
      <selection activeCell="I16" sqref="I16"/>
    </sheetView>
  </sheetViews>
  <sheetFormatPr defaultRowHeight="14.4"/>
  <cols>
    <col min="1" max="1" width="6.5546875" customWidth="1"/>
    <col min="3" max="3" width="18.44140625" customWidth="1"/>
    <col min="4" max="5" width="6" customWidth="1"/>
    <col min="6" max="6" width="6.33203125" customWidth="1"/>
    <col min="7" max="7" width="15.109375" customWidth="1"/>
    <col min="8" max="8" width="8.88671875" customWidth="1"/>
    <col min="9" max="9" width="13.6640625" customWidth="1"/>
  </cols>
  <sheetData>
    <row r="1" spans="1:13" ht="91.5" customHeight="1">
      <c r="G1" s="128" t="s">
        <v>359</v>
      </c>
      <c r="H1" s="129"/>
      <c r="I1" s="129"/>
    </row>
    <row r="2" spans="1:13">
      <c r="G2" s="114" t="s">
        <v>342</v>
      </c>
      <c r="H2" s="114"/>
      <c r="I2" s="114"/>
      <c r="L2" s="113"/>
      <c r="M2" s="113"/>
    </row>
    <row r="3" spans="1:13" ht="28.5" customHeight="1">
      <c r="G3" s="142" t="s">
        <v>67</v>
      </c>
      <c r="H3" s="142"/>
      <c r="I3" s="142"/>
      <c r="L3" s="113"/>
      <c r="M3" s="113"/>
    </row>
    <row r="4" spans="1:13">
      <c r="G4" s="114" t="s">
        <v>62</v>
      </c>
      <c r="H4" s="114"/>
      <c r="I4" s="114"/>
      <c r="L4" s="113"/>
      <c r="M4" s="113"/>
    </row>
    <row r="5" spans="1:13">
      <c r="G5" s="114" t="s">
        <v>343</v>
      </c>
      <c r="H5" s="114"/>
      <c r="I5" s="114"/>
      <c r="L5" s="113"/>
      <c r="M5" s="113"/>
    </row>
    <row r="6" spans="1:13">
      <c r="L6" s="113"/>
      <c r="M6" s="113"/>
    </row>
    <row r="7" spans="1:13" ht="12.75" customHeight="1">
      <c r="A7" s="126" t="s">
        <v>236</v>
      </c>
      <c r="B7" s="126"/>
      <c r="C7" s="126"/>
      <c r="D7" s="126"/>
      <c r="E7" s="126"/>
      <c r="F7" s="126"/>
      <c r="G7" s="126"/>
      <c r="H7" s="126"/>
      <c r="I7" s="15"/>
      <c r="L7" s="113"/>
      <c r="M7" s="113"/>
    </row>
    <row r="8" spans="1:13" ht="1.5" hidden="1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L8" s="113"/>
      <c r="M8" s="113"/>
    </row>
    <row r="9" spans="1:13" ht="28.5" customHeight="1">
      <c r="A9" s="163" t="s">
        <v>348</v>
      </c>
      <c r="B9" s="163"/>
      <c r="C9" s="163"/>
      <c r="D9" s="163"/>
      <c r="E9" s="163"/>
      <c r="F9" s="163"/>
      <c r="G9" s="163"/>
      <c r="H9" s="163"/>
      <c r="I9" s="163"/>
      <c r="L9" s="113"/>
      <c r="M9" s="113"/>
    </row>
    <row r="10" spans="1:13" ht="56.25" customHeight="1">
      <c r="A10" s="28" t="s">
        <v>1</v>
      </c>
      <c r="B10" s="160" t="s">
        <v>2</v>
      </c>
      <c r="C10" s="164"/>
      <c r="D10" s="51" t="s">
        <v>237</v>
      </c>
      <c r="E10" s="51" t="s">
        <v>238</v>
      </c>
      <c r="F10" s="51" t="s">
        <v>239</v>
      </c>
      <c r="G10" s="28" t="s">
        <v>69</v>
      </c>
      <c r="H10" s="28" t="s">
        <v>70</v>
      </c>
      <c r="I10" s="28" t="s">
        <v>71</v>
      </c>
    </row>
    <row r="11" spans="1:13" ht="18.75" customHeight="1">
      <c r="A11" s="25">
        <v>1</v>
      </c>
      <c r="B11" s="165">
        <v>2</v>
      </c>
      <c r="C11" s="166"/>
      <c r="D11" s="25">
        <v>3</v>
      </c>
      <c r="E11" s="25">
        <v>4</v>
      </c>
      <c r="F11" s="50">
        <v>5</v>
      </c>
      <c r="G11" s="25">
        <v>6</v>
      </c>
      <c r="H11" s="25">
        <v>7</v>
      </c>
      <c r="I11" s="25">
        <v>8</v>
      </c>
    </row>
    <row r="12" spans="1:13" ht="13.95" customHeight="1">
      <c r="A12" s="18"/>
      <c r="B12" s="141" t="s">
        <v>72</v>
      </c>
      <c r="C12" s="141"/>
      <c r="D12" s="141"/>
      <c r="E12" s="141"/>
      <c r="F12" s="141"/>
      <c r="G12" s="18"/>
      <c r="H12" s="44"/>
      <c r="I12" s="32"/>
    </row>
    <row r="13" spans="1:13" ht="0.75" customHeight="1">
      <c r="A13" s="18"/>
      <c r="B13" s="18"/>
      <c r="C13" s="18"/>
      <c r="D13" s="18"/>
      <c r="E13" s="18"/>
      <c r="F13" s="18"/>
      <c r="G13" s="18"/>
      <c r="H13" s="44"/>
      <c r="I13" s="14"/>
    </row>
    <row r="14" spans="1:13" ht="51.6" customHeight="1">
      <c r="A14" s="18"/>
      <c r="B14" s="144" t="s">
        <v>240</v>
      </c>
      <c r="C14" s="144"/>
      <c r="D14" s="23">
        <v>992</v>
      </c>
      <c r="E14" s="23"/>
      <c r="F14" s="23"/>
      <c r="G14" s="30"/>
      <c r="H14" s="44"/>
      <c r="I14" s="32">
        <f>I15+I81+I88+I113+I133+I169+I175+I205+I199</f>
        <v>80830.600000000006</v>
      </c>
    </row>
    <row r="15" spans="1:13" ht="35.4" customHeight="1">
      <c r="A15" s="18" t="s">
        <v>7</v>
      </c>
      <c r="B15" s="144" t="s">
        <v>241</v>
      </c>
      <c r="C15" s="144"/>
      <c r="D15" s="22">
        <v>992</v>
      </c>
      <c r="E15" s="52" t="s">
        <v>246</v>
      </c>
      <c r="F15" s="52"/>
      <c r="G15" s="22"/>
      <c r="H15" s="45"/>
      <c r="I15" s="32">
        <f>I16+I21+I30+I43+I48</f>
        <v>16097.300000000001</v>
      </c>
    </row>
    <row r="16" spans="1:13" ht="62.25" customHeight="1">
      <c r="A16" s="18"/>
      <c r="B16" s="127" t="s">
        <v>242</v>
      </c>
      <c r="C16" s="127"/>
      <c r="D16" s="21">
        <v>992</v>
      </c>
      <c r="E16" s="52" t="s">
        <v>246</v>
      </c>
      <c r="F16" s="52" t="s">
        <v>247</v>
      </c>
      <c r="G16" s="22"/>
      <c r="H16" s="44"/>
      <c r="I16" s="32">
        <f>I17</f>
        <v>1109</v>
      </c>
    </row>
    <row r="17" spans="1:9" ht="33.75" customHeight="1">
      <c r="A17" s="18"/>
      <c r="B17" s="127" t="s">
        <v>243</v>
      </c>
      <c r="C17" s="127"/>
      <c r="D17" s="21">
        <v>992</v>
      </c>
      <c r="E17" s="53" t="s">
        <v>246</v>
      </c>
      <c r="F17" s="53" t="s">
        <v>247</v>
      </c>
      <c r="G17" s="21" t="s">
        <v>200</v>
      </c>
      <c r="H17" s="44"/>
      <c r="I17" s="34">
        <f>I18</f>
        <v>1109</v>
      </c>
    </row>
    <row r="18" spans="1:9" ht="65.25" customHeight="1">
      <c r="A18" s="18"/>
      <c r="B18" s="127" t="s">
        <v>194</v>
      </c>
      <c r="C18" s="127"/>
      <c r="D18" s="21">
        <v>992</v>
      </c>
      <c r="E18" s="53" t="s">
        <v>246</v>
      </c>
      <c r="F18" s="53" t="s">
        <v>247</v>
      </c>
      <c r="G18" s="21" t="s">
        <v>201</v>
      </c>
      <c r="H18" s="46"/>
      <c r="I18" s="34">
        <f>I19</f>
        <v>1109</v>
      </c>
    </row>
    <row r="19" spans="1:9" ht="72.75" customHeight="1">
      <c r="A19" s="18"/>
      <c r="B19" s="127" t="s">
        <v>195</v>
      </c>
      <c r="C19" s="127"/>
      <c r="D19" s="21">
        <v>992</v>
      </c>
      <c r="E19" s="53" t="s">
        <v>246</v>
      </c>
      <c r="F19" s="53" t="s">
        <v>247</v>
      </c>
      <c r="G19" s="21" t="s">
        <v>202</v>
      </c>
      <c r="H19" s="44"/>
      <c r="I19" s="34">
        <f>I20</f>
        <v>1109</v>
      </c>
    </row>
    <row r="20" spans="1:9" ht="62.25" customHeight="1">
      <c r="A20" s="18"/>
      <c r="B20" s="127" t="s">
        <v>196</v>
      </c>
      <c r="C20" s="127"/>
      <c r="D20" s="21">
        <v>992</v>
      </c>
      <c r="E20" s="53" t="s">
        <v>246</v>
      </c>
      <c r="F20" s="53" t="s">
        <v>247</v>
      </c>
      <c r="G20" s="21" t="s">
        <v>202</v>
      </c>
      <c r="H20" s="46">
        <v>120</v>
      </c>
      <c r="I20" s="34">
        <v>1109</v>
      </c>
    </row>
    <row r="21" spans="1:9" ht="122.4" customHeight="1">
      <c r="A21" s="18"/>
      <c r="B21" s="127" t="s">
        <v>244</v>
      </c>
      <c r="C21" s="127"/>
      <c r="D21" s="21">
        <v>992</v>
      </c>
      <c r="E21" s="52" t="s">
        <v>246</v>
      </c>
      <c r="F21" s="52" t="s">
        <v>248</v>
      </c>
      <c r="G21" s="31"/>
      <c r="H21" s="44"/>
      <c r="I21" s="32">
        <f>I22</f>
        <v>6918.6</v>
      </c>
    </row>
    <row r="22" spans="1:9" ht="36" customHeight="1">
      <c r="A22" s="18"/>
      <c r="B22" s="127" t="s">
        <v>203</v>
      </c>
      <c r="C22" s="127"/>
      <c r="D22" s="21">
        <v>992</v>
      </c>
      <c r="E22" s="53" t="s">
        <v>246</v>
      </c>
      <c r="F22" s="53" t="s">
        <v>248</v>
      </c>
      <c r="G22" s="21" t="s">
        <v>208</v>
      </c>
      <c r="H22" s="20"/>
      <c r="I22" s="34">
        <f>I23+I26</f>
        <v>6918.6</v>
      </c>
    </row>
    <row r="23" spans="1:9" ht="84.75" customHeight="1">
      <c r="A23" s="18"/>
      <c r="B23" s="127" t="s">
        <v>204</v>
      </c>
      <c r="C23" s="127"/>
      <c r="D23" s="21">
        <v>992</v>
      </c>
      <c r="E23" s="53" t="s">
        <v>246</v>
      </c>
      <c r="F23" s="53" t="s">
        <v>248</v>
      </c>
      <c r="G23" s="21" t="s">
        <v>209</v>
      </c>
      <c r="H23" s="20"/>
      <c r="I23" s="34">
        <f>I24</f>
        <v>6911</v>
      </c>
    </row>
    <row r="24" spans="1:9" ht="55.95" customHeight="1">
      <c r="A24" s="18"/>
      <c r="B24" s="127" t="s">
        <v>195</v>
      </c>
      <c r="C24" s="127"/>
      <c r="D24" s="21">
        <v>992</v>
      </c>
      <c r="E24" s="53" t="s">
        <v>246</v>
      </c>
      <c r="F24" s="53" t="s">
        <v>248</v>
      </c>
      <c r="G24" s="21" t="s">
        <v>210</v>
      </c>
      <c r="H24" s="20"/>
      <c r="I24" s="34">
        <f>I25</f>
        <v>6911</v>
      </c>
    </row>
    <row r="25" spans="1:9" ht="52.5" customHeight="1">
      <c r="A25" s="18"/>
      <c r="B25" s="127" t="s">
        <v>196</v>
      </c>
      <c r="C25" s="127"/>
      <c r="D25" s="21">
        <v>992</v>
      </c>
      <c r="E25" s="53" t="s">
        <v>246</v>
      </c>
      <c r="F25" s="53" t="s">
        <v>248</v>
      </c>
      <c r="G25" s="21" t="s">
        <v>210</v>
      </c>
      <c r="H25" s="20">
        <v>120</v>
      </c>
      <c r="I25" s="34">
        <f>6621+290</f>
        <v>6911</v>
      </c>
    </row>
    <row r="26" spans="1:9" ht="43.5" customHeight="1">
      <c r="A26" s="18"/>
      <c r="B26" s="127" t="s">
        <v>245</v>
      </c>
      <c r="C26" s="127"/>
      <c r="D26" s="21">
        <v>992</v>
      </c>
      <c r="E26" s="53" t="s">
        <v>246</v>
      </c>
      <c r="F26" s="53" t="s">
        <v>248</v>
      </c>
      <c r="G26" s="21" t="s">
        <v>211</v>
      </c>
      <c r="H26" s="20"/>
      <c r="I26" s="34">
        <f>I28</f>
        <v>7.6</v>
      </c>
    </row>
    <row r="27" spans="1:9" ht="34.5" customHeight="1">
      <c r="A27" s="25">
        <v>1</v>
      </c>
      <c r="B27" s="150">
        <v>2</v>
      </c>
      <c r="C27" s="152"/>
      <c r="D27" s="64">
        <v>3</v>
      </c>
      <c r="E27" s="65" t="s">
        <v>277</v>
      </c>
      <c r="F27" s="65" t="s">
        <v>276</v>
      </c>
      <c r="G27" s="64">
        <v>6</v>
      </c>
      <c r="H27" s="29">
        <v>7</v>
      </c>
      <c r="I27" s="42">
        <v>8</v>
      </c>
    </row>
    <row r="28" spans="1:9" ht="90" customHeight="1">
      <c r="A28" s="18"/>
      <c r="B28" s="127" t="s">
        <v>207</v>
      </c>
      <c r="C28" s="127"/>
      <c r="D28" s="80">
        <v>992</v>
      </c>
      <c r="E28" s="53" t="s">
        <v>246</v>
      </c>
      <c r="F28" s="53" t="s">
        <v>248</v>
      </c>
      <c r="G28" s="80" t="s">
        <v>213</v>
      </c>
      <c r="H28" s="20"/>
      <c r="I28" s="34">
        <f>I29</f>
        <v>7.6</v>
      </c>
    </row>
    <row r="29" spans="1:9" ht="60.75" customHeight="1">
      <c r="A29" s="18"/>
      <c r="B29" s="146" t="s">
        <v>76</v>
      </c>
      <c r="C29" s="146"/>
      <c r="D29" s="21">
        <v>992</v>
      </c>
      <c r="E29" s="53" t="s">
        <v>246</v>
      </c>
      <c r="F29" s="53" t="s">
        <v>248</v>
      </c>
      <c r="G29" s="21" t="s">
        <v>213</v>
      </c>
      <c r="H29" s="20">
        <v>240</v>
      </c>
      <c r="I29" s="34">
        <v>7.6</v>
      </c>
    </row>
    <row r="30" spans="1:9" ht="95.25" customHeight="1">
      <c r="A30" s="18"/>
      <c r="B30" s="127" t="s">
        <v>15</v>
      </c>
      <c r="C30" s="127"/>
      <c r="D30" s="21">
        <v>992</v>
      </c>
      <c r="E30" s="52" t="s">
        <v>246</v>
      </c>
      <c r="F30" s="52" t="s">
        <v>258</v>
      </c>
      <c r="G30" s="21"/>
      <c r="H30" s="20"/>
      <c r="I30" s="32">
        <f>I31+I38</f>
        <v>459.7</v>
      </c>
    </row>
    <row r="31" spans="1:9" ht="69.75" customHeight="1">
      <c r="A31" s="18"/>
      <c r="B31" s="127" t="s">
        <v>221</v>
      </c>
      <c r="C31" s="127"/>
      <c r="D31" s="21">
        <v>992</v>
      </c>
      <c r="E31" s="53" t="s">
        <v>246</v>
      </c>
      <c r="F31" s="53" t="s">
        <v>258</v>
      </c>
      <c r="G31" s="21" t="s">
        <v>225</v>
      </c>
      <c r="H31" s="20"/>
      <c r="I31" s="34">
        <f>I32+I35</f>
        <v>206.2</v>
      </c>
    </row>
    <row r="32" spans="1:9" ht="87.75" customHeight="1">
      <c r="A32" s="54"/>
      <c r="B32" s="127" t="s">
        <v>249</v>
      </c>
      <c r="C32" s="127"/>
      <c r="D32" s="21">
        <v>992</v>
      </c>
      <c r="E32" s="53" t="s">
        <v>246</v>
      </c>
      <c r="F32" s="53" t="s">
        <v>258</v>
      </c>
      <c r="G32" s="21" t="s">
        <v>226</v>
      </c>
      <c r="H32" s="20"/>
      <c r="I32" s="57">
        <f>I33</f>
        <v>59.2</v>
      </c>
    </row>
    <row r="33" spans="1:9" ht="170.25" customHeight="1">
      <c r="A33" s="18"/>
      <c r="B33" s="127" t="s">
        <v>223</v>
      </c>
      <c r="C33" s="127"/>
      <c r="D33" s="21">
        <v>992</v>
      </c>
      <c r="E33" s="53" t="s">
        <v>246</v>
      </c>
      <c r="F33" s="53" t="s">
        <v>258</v>
      </c>
      <c r="G33" s="21" t="s">
        <v>227</v>
      </c>
      <c r="H33" s="20"/>
      <c r="I33" s="34">
        <f>I34</f>
        <v>59.2</v>
      </c>
    </row>
    <row r="34" spans="1:9" ht="37.5" customHeight="1">
      <c r="A34" s="18"/>
      <c r="B34" s="127" t="s">
        <v>217</v>
      </c>
      <c r="C34" s="127"/>
      <c r="D34" s="21">
        <v>992</v>
      </c>
      <c r="E34" s="53" t="s">
        <v>246</v>
      </c>
      <c r="F34" s="53" t="s">
        <v>258</v>
      </c>
      <c r="G34" s="21" t="s">
        <v>227</v>
      </c>
      <c r="H34" s="20">
        <v>540</v>
      </c>
      <c r="I34" s="34">
        <v>59.2</v>
      </c>
    </row>
    <row r="35" spans="1:9" ht="57.75" customHeight="1">
      <c r="A35" s="18"/>
      <c r="B35" s="127" t="s">
        <v>250</v>
      </c>
      <c r="C35" s="127"/>
      <c r="D35" s="21">
        <v>992</v>
      </c>
      <c r="E35" s="53" t="s">
        <v>246</v>
      </c>
      <c r="F35" s="53" t="s">
        <v>258</v>
      </c>
      <c r="G35" s="21" t="s">
        <v>228</v>
      </c>
      <c r="H35" s="20"/>
      <c r="I35" s="34">
        <f>I36</f>
        <v>147</v>
      </c>
    </row>
    <row r="36" spans="1:9" ht="174.75" customHeight="1">
      <c r="A36" s="18"/>
      <c r="B36" s="127" t="s">
        <v>223</v>
      </c>
      <c r="C36" s="127"/>
      <c r="D36" s="21">
        <v>992</v>
      </c>
      <c r="E36" s="53" t="s">
        <v>246</v>
      </c>
      <c r="F36" s="53" t="s">
        <v>258</v>
      </c>
      <c r="G36" s="21" t="s">
        <v>229</v>
      </c>
      <c r="H36" s="20"/>
      <c r="I36" s="34">
        <f>I37</f>
        <v>147</v>
      </c>
    </row>
    <row r="37" spans="1:9" ht="36.75" customHeight="1">
      <c r="A37" s="18"/>
      <c r="B37" s="127" t="s">
        <v>217</v>
      </c>
      <c r="C37" s="127"/>
      <c r="D37" s="21">
        <v>992</v>
      </c>
      <c r="E37" s="53" t="s">
        <v>246</v>
      </c>
      <c r="F37" s="53" t="s">
        <v>258</v>
      </c>
      <c r="G37" s="21" t="s">
        <v>229</v>
      </c>
      <c r="H37" s="20">
        <v>540</v>
      </c>
      <c r="I37" s="34">
        <v>147</v>
      </c>
    </row>
    <row r="38" spans="1:9" ht="88.5" customHeight="1">
      <c r="A38" s="18"/>
      <c r="B38" s="146" t="s">
        <v>335</v>
      </c>
      <c r="C38" s="146"/>
      <c r="D38" s="90">
        <v>992</v>
      </c>
      <c r="E38" s="53" t="s">
        <v>246</v>
      </c>
      <c r="F38" s="53" t="s">
        <v>258</v>
      </c>
      <c r="G38" s="92" t="s">
        <v>338</v>
      </c>
      <c r="H38" s="20"/>
      <c r="I38" s="34">
        <v>253.5</v>
      </c>
    </row>
    <row r="39" spans="1:9" ht="81" customHeight="1">
      <c r="A39" s="18"/>
      <c r="B39" s="146" t="s">
        <v>336</v>
      </c>
      <c r="C39" s="146"/>
      <c r="D39" s="90">
        <v>992</v>
      </c>
      <c r="E39" s="53" t="s">
        <v>246</v>
      </c>
      <c r="F39" s="53" t="s">
        <v>258</v>
      </c>
      <c r="G39" s="92" t="s">
        <v>340</v>
      </c>
      <c r="H39" s="20"/>
      <c r="I39" s="34">
        <v>253.5</v>
      </c>
    </row>
    <row r="40" spans="1:9" ht="38.25" customHeight="1">
      <c r="A40" s="25">
        <v>1</v>
      </c>
      <c r="B40" s="95">
        <v>2</v>
      </c>
      <c r="C40" s="96"/>
      <c r="D40" s="64">
        <v>3</v>
      </c>
      <c r="E40" s="65" t="s">
        <v>277</v>
      </c>
      <c r="F40" s="65" t="s">
        <v>276</v>
      </c>
      <c r="G40" s="64">
        <v>6</v>
      </c>
      <c r="H40" s="29">
        <v>7</v>
      </c>
      <c r="I40" s="42">
        <v>8</v>
      </c>
    </row>
    <row r="41" spans="1:9" ht="174" customHeight="1">
      <c r="A41" s="18"/>
      <c r="B41" s="146" t="s">
        <v>337</v>
      </c>
      <c r="C41" s="146"/>
      <c r="D41" s="90">
        <v>992</v>
      </c>
      <c r="E41" s="53" t="s">
        <v>246</v>
      </c>
      <c r="F41" s="53" t="s">
        <v>258</v>
      </c>
      <c r="G41" s="92" t="s">
        <v>339</v>
      </c>
      <c r="H41" s="20"/>
      <c r="I41" s="34">
        <v>253.5</v>
      </c>
    </row>
    <row r="42" spans="1:9" ht="36.75" customHeight="1">
      <c r="A42" s="18"/>
      <c r="B42" s="146" t="s">
        <v>217</v>
      </c>
      <c r="C42" s="146"/>
      <c r="D42" s="90">
        <v>992</v>
      </c>
      <c r="E42" s="53" t="s">
        <v>246</v>
      </c>
      <c r="F42" s="53" t="s">
        <v>258</v>
      </c>
      <c r="G42" s="92" t="s">
        <v>339</v>
      </c>
      <c r="H42" s="20">
        <v>540</v>
      </c>
      <c r="I42" s="34">
        <v>253.5</v>
      </c>
    </row>
    <row r="43" spans="1:9" ht="34.200000000000003" customHeight="1">
      <c r="A43" s="18"/>
      <c r="B43" s="127" t="s">
        <v>16</v>
      </c>
      <c r="C43" s="127"/>
      <c r="D43" s="21">
        <v>992</v>
      </c>
      <c r="E43" s="52" t="s">
        <v>246</v>
      </c>
      <c r="F43" s="52" t="s">
        <v>259</v>
      </c>
      <c r="G43" s="21"/>
      <c r="H43" s="20"/>
      <c r="I43" s="32">
        <f>I44</f>
        <v>790</v>
      </c>
    </row>
    <row r="44" spans="1:9" ht="67.2" customHeight="1">
      <c r="A44" s="18"/>
      <c r="B44" s="127" t="s">
        <v>230</v>
      </c>
      <c r="C44" s="127"/>
      <c r="D44" s="21">
        <v>992</v>
      </c>
      <c r="E44" s="53" t="s">
        <v>246</v>
      </c>
      <c r="F44" s="53" t="s">
        <v>259</v>
      </c>
      <c r="G44" s="21" t="s">
        <v>233</v>
      </c>
      <c r="H44" s="20"/>
      <c r="I44" s="34">
        <f>I45</f>
        <v>790</v>
      </c>
    </row>
    <row r="45" spans="1:9" ht="35.25" customHeight="1">
      <c r="A45" s="18"/>
      <c r="B45" s="127" t="s">
        <v>231</v>
      </c>
      <c r="C45" s="127"/>
      <c r="D45" s="21">
        <v>992</v>
      </c>
      <c r="E45" s="53" t="s">
        <v>246</v>
      </c>
      <c r="F45" s="53" t="s">
        <v>259</v>
      </c>
      <c r="G45" s="21" t="s">
        <v>234</v>
      </c>
      <c r="H45" s="20"/>
      <c r="I45" s="34">
        <f>I46</f>
        <v>790</v>
      </c>
    </row>
    <row r="46" spans="1:9" ht="112.95" customHeight="1">
      <c r="A46" s="18"/>
      <c r="B46" s="127" t="s">
        <v>251</v>
      </c>
      <c r="C46" s="127"/>
      <c r="D46" s="21">
        <v>992</v>
      </c>
      <c r="E46" s="53" t="s">
        <v>246</v>
      </c>
      <c r="F46" s="53" t="s">
        <v>259</v>
      </c>
      <c r="G46" s="21" t="s">
        <v>235</v>
      </c>
      <c r="H46" s="20"/>
      <c r="I46" s="34">
        <f>I47</f>
        <v>790</v>
      </c>
    </row>
    <row r="47" spans="1:9" ht="41.25" customHeight="1">
      <c r="A47" s="18"/>
      <c r="B47" s="146" t="s">
        <v>76</v>
      </c>
      <c r="C47" s="146"/>
      <c r="D47" s="21">
        <v>992</v>
      </c>
      <c r="E47" s="53" t="s">
        <v>246</v>
      </c>
      <c r="F47" s="53" t="s">
        <v>259</v>
      </c>
      <c r="G47" s="21" t="s">
        <v>235</v>
      </c>
      <c r="H47" s="20">
        <v>880</v>
      </c>
      <c r="I47" s="34">
        <f>1000-700+490</f>
        <v>790</v>
      </c>
    </row>
    <row r="48" spans="1:9" ht="36" customHeight="1">
      <c r="A48" s="18"/>
      <c r="B48" s="127" t="s">
        <v>17</v>
      </c>
      <c r="C48" s="127"/>
      <c r="D48" s="22">
        <v>992</v>
      </c>
      <c r="E48" s="52" t="s">
        <v>246</v>
      </c>
      <c r="F48" s="52">
        <v>13</v>
      </c>
      <c r="G48" s="22"/>
      <c r="H48" s="19"/>
      <c r="I48" s="32">
        <f>I49+I66+I70+I74</f>
        <v>6820</v>
      </c>
    </row>
    <row r="49" spans="1:9" ht="54" customHeight="1">
      <c r="A49" s="18"/>
      <c r="B49" s="127" t="s">
        <v>73</v>
      </c>
      <c r="C49" s="127"/>
      <c r="D49" s="21">
        <v>992</v>
      </c>
      <c r="E49" s="52" t="s">
        <v>246</v>
      </c>
      <c r="F49" s="52">
        <v>13</v>
      </c>
      <c r="G49" s="21" t="s">
        <v>77</v>
      </c>
      <c r="H49" s="20"/>
      <c r="I49" s="34">
        <f>I50+I54+I61</f>
        <v>5860</v>
      </c>
    </row>
    <row r="50" spans="1:9" ht="68.400000000000006" customHeight="1">
      <c r="A50" s="18"/>
      <c r="B50" s="127" t="s">
        <v>309</v>
      </c>
      <c r="C50" s="127"/>
      <c r="D50" s="21">
        <v>992</v>
      </c>
      <c r="E50" s="52" t="s">
        <v>246</v>
      </c>
      <c r="F50" s="52">
        <v>13</v>
      </c>
      <c r="G50" s="21" t="s">
        <v>78</v>
      </c>
      <c r="H50" s="20"/>
      <c r="I50" s="34">
        <f>I51</f>
        <v>470</v>
      </c>
    </row>
    <row r="51" spans="1:9" ht="55.5" customHeight="1">
      <c r="A51" s="18"/>
      <c r="B51" s="127" t="s">
        <v>74</v>
      </c>
      <c r="C51" s="127"/>
      <c r="D51" s="21">
        <v>992</v>
      </c>
      <c r="E51" s="52" t="s">
        <v>246</v>
      </c>
      <c r="F51" s="52">
        <v>13</v>
      </c>
      <c r="G51" s="21" t="s">
        <v>79</v>
      </c>
      <c r="H51" s="20"/>
      <c r="I51" s="34">
        <f>I52</f>
        <v>470</v>
      </c>
    </row>
    <row r="52" spans="1:9" ht="39" customHeight="1">
      <c r="A52" s="18"/>
      <c r="B52" s="127" t="s">
        <v>252</v>
      </c>
      <c r="C52" s="127"/>
      <c r="D52" s="21">
        <v>992</v>
      </c>
      <c r="E52" s="52" t="s">
        <v>246</v>
      </c>
      <c r="F52" s="52">
        <v>13</v>
      </c>
      <c r="G52" s="21" t="s">
        <v>80</v>
      </c>
      <c r="H52" s="20"/>
      <c r="I52" s="34">
        <v>470</v>
      </c>
    </row>
    <row r="53" spans="1:9" ht="36" customHeight="1">
      <c r="A53" s="18"/>
      <c r="B53" s="127" t="s">
        <v>76</v>
      </c>
      <c r="C53" s="127"/>
      <c r="D53" s="21">
        <v>992</v>
      </c>
      <c r="E53" s="52" t="s">
        <v>246</v>
      </c>
      <c r="F53" s="52">
        <v>13</v>
      </c>
      <c r="G53" s="21" t="s">
        <v>80</v>
      </c>
      <c r="H53" s="20">
        <v>240</v>
      </c>
      <c r="I53" s="34">
        <v>470</v>
      </c>
    </row>
    <row r="54" spans="1:9" ht="50.4" customHeight="1">
      <c r="A54" s="18"/>
      <c r="B54" s="127" t="s">
        <v>320</v>
      </c>
      <c r="C54" s="127"/>
      <c r="D54" s="21">
        <v>992</v>
      </c>
      <c r="E54" s="52" t="s">
        <v>246</v>
      </c>
      <c r="F54" s="52">
        <v>13</v>
      </c>
      <c r="G54" s="21" t="s">
        <v>83</v>
      </c>
      <c r="H54" s="20"/>
      <c r="I54" s="34">
        <f>I55+I58</f>
        <v>1410</v>
      </c>
    </row>
    <row r="55" spans="1:9" ht="33.75" customHeight="1">
      <c r="A55" s="18"/>
      <c r="B55" s="127" t="s">
        <v>81</v>
      </c>
      <c r="C55" s="127"/>
      <c r="D55" s="21">
        <v>992</v>
      </c>
      <c r="E55" s="52" t="s">
        <v>246</v>
      </c>
      <c r="F55" s="52">
        <v>13</v>
      </c>
      <c r="G55" s="21" t="s">
        <v>84</v>
      </c>
      <c r="H55" s="47"/>
      <c r="I55" s="34">
        <f>I56</f>
        <v>1400</v>
      </c>
    </row>
    <row r="56" spans="1:9" ht="30" customHeight="1">
      <c r="A56" s="55"/>
      <c r="B56" s="127" t="s">
        <v>75</v>
      </c>
      <c r="C56" s="127"/>
      <c r="D56" s="21">
        <v>992</v>
      </c>
      <c r="E56" s="52" t="s">
        <v>246</v>
      </c>
      <c r="F56" s="52">
        <v>13</v>
      </c>
      <c r="G56" s="21" t="s">
        <v>85</v>
      </c>
      <c r="H56" s="20"/>
      <c r="I56" s="57">
        <f>I57</f>
        <v>1400</v>
      </c>
    </row>
    <row r="57" spans="1:9" ht="37.5" customHeight="1">
      <c r="A57" s="18"/>
      <c r="B57" s="127" t="s">
        <v>76</v>
      </c>
      <c r="C57" s="127"/>
      <c r="D57" s="21">
        <v>992</v>
      </c>
      <c r="E57" s="52" t="s">
        <v>246</v>
      </c>
      <c r="F57" s="52">
        <v>13</v>
      </c>
      <c r="G57" s="21" t="s">
        <v>85</v>
      </c>
      <c r="H57" s="20">
        <v>240</v>
      </c>
      <c r="I57" s="34">
        <v>1400</v>
      </c>
    </row>
    <row r="58" spans="1:9" ht="82.2" customHeight="1">
      <c r="A58" s="18"/>
      <c r="B58" s="127" t="s">
        <v>253</v>
      </c>
      <c r="C58" s="127"/>
      <c r="D58" s="21">
        <v>992</v>
      </c>
      <c r="E58" s="52" t="s">
        <v>246</v>
      </c>
      <c r="F58" s="52">
        <v>13</v>
      </c>
      <c r="G58" s="21" t="s">
        <v>86</v>
      </c>
      <c r="H58" s="20"/>
      <c r="I58" s="34">
        <f>I59</f>
        <v>10</v>
      </c>
    </row>
    <row r="59" spans="1:9" ht="40.5" customHeight="1">
      <c r="A59" s="18"/>
      <c r="B59" s="127" t="s">
        <v>76</v>
      </c>
      <c r="C59" s="127"/>
      <c r="D59" s="21">
        <v>992</v>
      </c>
      <c r="E59" s="52" t="s">
        <v>246</v>
      </c>
      <c r="F59" s="52">
        <v>13</v>
      </c>
      <c r="G59" s="21" t="s">
        <v>86</v>
      </c>
      <c r="H59" s="20">
        <v>240</v>
      </c>
      <c r="I59" s="34">
        <v>10</v>
      </c>
    </row>
    <row r="60" spans="1:9" ht="40.5" customHeight="1">
      <c r="A60" s="94">
        <v>1</v>
      </c>
      <c r="B60" s="160">
        <v>2</v>
      </c>
      <c r="C60" s="161"/>
      <c r="D60" s="67">
        <v>3</v>
      </c>
      <c r="E60" s="68" t="s">
        <v>277</v>
      </c>
      <c r="F60" s="68" t="s">
        <v>276</v>
      </c>
      <c r="G60" s="67">
        <v>6</v>
      </c>
      <c r="H60" s="67">
        <v>7</v>
      </c>
      <c r="I60" s="81">
        <v>8</v>
      </c>
    </row>
    <row r="61" spans="1:9" ht="63" customHeight="1">
      <c r="A61" s="18"/>
      <c r="B61" s="127" t="s">
        <v>321</v>
      </c>
      <c r="C61" s="127"/>
      <c r="D61" s="21">
        <v>992</v>
      </c>
      <c r="E61" s="52" t="s">
        <v>246</v>
      </c>
      <c r="F61" s="52">
        <v>13</v>
      </c>
      <c r="G61" s="21" t="s">
        <v>88</v>
      </c>
      <c r="H61" s="20"/>
      <c r="I61" s="34">
        <f>I62</f>
        <v>3980</v>
      </c>
    </row>
    <row r="62" spans="1:9" ht="36.75" customHeight="1">
      <c r="A62" s="18"/>
      <c r="B62" s="127" t="s">
        <v>81</v>
      </c>
      <c r="C62" s="127"/>
      <c r="D62" s="21">
        <v>992</v>
      </c>
      <c r="E62" s="52" t="s">
        <v>246</v>
      </c>
      <c r="F62" s="52">
        <v>13</v>
      </c>
      <c r="G62" s="21" t="s">
        <v>89</v>
      </c>
      <c r="H62" s="20"/>
      <c r="I62" s="34">
        <f>I63</f>
        <v>3980</v>
      </c>
    </row>
    <row r="63" spans="1:9" ht="46.5" customHeight="1">
      <c r="A63" s="18"/>
      <c r="B63" s="127" t="s">
        <v>75</v>
      </c>
      <c r="C63" s="127"/>
      <c r="D63" s="21">
        <v>992</v>
      </c>
      <c r="E63" s="52" t="s">
        <v>246</v>
      </c>
      <c r="F63" s="52">
        <v>13</v>
      </c>
      <c r="G63" s="21" t="s">
        <v>90</v>
      </c>
      <c r="H63" s="20"/>
      <c r="I63" s="34">
        <f>I64+I65</f>
        <v>3980</v>
      </c>
    </row>
    <row r="64" spans="1:9" ht="48" customHeight="1">
      <c r="A64" s="18"/>
      <c r="B64" s="127" t="s">
        <v>76</v>
      </c>
      <c r="C64" s="127"/>
      <c r="D64" s="21">
        <v>992</v>
      </c>
      <c r="E64" s="52" t="s">
        <v>246</v>
      </c>
      <c r="F64" s="52">
        <v>13</v>
      </c>
      <c r="G64" s="21" t="s">
        <v>90</v>
      </c>
      <c r="H64" s="20">
        <v>240</v>
      </c>
      <c r="I64" s="34">
        <f>2711.7+500+268.3</f>
        <v>3480</v>
      </c>
    </row>
    <row r="65" spans="1:9" ht="33.75" customHeight="1">
      <c r="A65" s="18"/>
      <c r="B65" s="127" t="s">
        <v>87</v>
      </c>
      <c r="C65" s="127"/>
      <c r="D65" s="21">
        <v>992</v>
      </c>
      <c r="E65" s="52" t="s">
        <v>246</v>
      </c>
      <c r="F65" s="52">
        <v>13</v>
      </c>
      <c r="G65" s="21" t="s">
        <v>90</v>
      </c>
      <c r="H65" s="20">
        <v>850</v>
      </c>
      <c r="I65" s="34">
        <f>350+100+50</f>
        <v>500</v>
      </c>
    </row>
    <row r="66" spans="1:9" ht="40.5" customHeight="1">
      <c r="A66" s="18"/>
      <c r="B66" s="127" t="s">
        <v>91</v>
      </c>
      <c r="C66" s="127"/>
      <c r="D66" s="21">
        <v>992</v>
      </c>
      <c r="E66" s="52" t="s">
        <v>246</v>
      </c>
      <c r="F66" s="52">
        <v>13</v>
      </c>
      <c r="G66" s="21" t="s">
        <v>94</v>
      </c>
      <c r="H66" s="20"/>
      <c r="I66" s="34">
        <f>I67</f>
        <v>550</v>
      </c>
    </row>
    <row r="67" spans="1:9" ht="50.4" customHeight="1">
      <c r="A67" s="18"/>
      <c r="B67" s="127" t="s">
        <v>254</v>
      </c>
      <c r="C67" s="127"/>
      <c r="D67" s="21">
        <v>992</v>
      </c>
      <c r="E67" s="52" t="s">
        <v>246</v>
      </c>
      <c r="F67" s="52">
        <v>13</v>
      </c>
      <c r="G67" s="21" t="s">
        <v>95</v>
      </c>
      <c r="H67" s="20"/>
      <c r="I67" s="34">
        <f>I68</f>
        <v>550</v>
      </c>
    </row>
    <row r="68" spans="1:9" ht="77.25" customHeight="1">
      <c r="A68" s="18"/>
      <c r="B68" s="127" t="s">
        <v>93</v>
      </c>
      <c r="C68" s="127"/>
      <c r="D68" s="21">
        <v>992</v>
      </c>
      <c r="E68" s="52" t="s">
        <v>246</v>
      </c>
      <c r="F68" s="52">
        <v>13</v>
      </c>
      <c r="G68" s="21" t="s">
        <v>96</v>
      </c>
      <c r="H68" s="20"/>
      <c r="I68" s="34">
        <f>I69</f>
        <v>550</v>
      </c>
    </row>
    <row r="69" spans="1:9" ht="39" customHeight="1">
      <c r="A69" s="18"/>
      <c r="B69" s="127" t="s">
        <v>76</v>
      </c>
      <c r="C69" s="127"/>
      <c r="D69" s="21">
        <v>992</v>
      </c>
      <c r="E69" s="52" t="s">
        <v>246</v>
      </c>
      <c r="F69" s="52">
        <v>13</v>
      </c>
      <c r="G69" s="21" t="s">
        <v>96</v>
      </c>
      <c r="H69" s="20">
        <v>240</v>
      </c>
      <c r="I69" s="34">
        <f>450+100</f>
        <v>550</v>
      </c>
    </row>
    <row r="70" spans="1:9" ht="57" customHeight="1">
      <c r="A70" s="18"/>
      <c r="B70" s="127" t="s">
        <v>255</v>
      </c>
      <c r="C70" s="127"/>
      <c r="D70" s="21">
        <v>992</v>
      </c>
      <c r="E70" s="52" t="s">
        <v>246</v>
      </c>
      <c r="F70" s="52">
        <v>13</v>
      </c>
      <c r="G70" s="21" t="s">
        <v>170</v>
      </c>
      <c r="H70" s="20"/>
      <c r="I70" s="34">
        <f>I71</f>
        <v>10</v>
      </c>
    </row>
    <row r="71" spans="1:9" ht="45.75" customHeight="1">
      <c r="A71" s="18"/>
      <c r="B71" s="127" t="s">
        <v>168</v>
      </c>
      <c r="C71" s="127"/>
      <c r="D71" s="21">
        <v>992</v>
      </c>
      <c r="E71" s="52" t="s">
        <v>246</v>
      </c>
      <c r="F71" s="52">
        <v>13</v>
      </c>
      <c r="G71" s="21" t="s">
        <v>171</v>
      </c>
      <c r="H71" s="20"/>
      <c r="I71" s="34">
        <f>I72</f>
        <v>10</v>
      </c>
    </row>
    <row r="72" spans="1:9" ht="67.5" customHeight="1">
      <c r="A72" s="18"/>
      <c r="B72" s="127" t="s">
        <v>169</v>
      </c>
      <c r="C72" s="127"/>
      <c r="D72" s="21">
        <v>992</v>
      </c>
      <c r="E72" s="52" t="s">
        <v>246</v>
      </c>
      <c r="F72" s="52">
        <v>13</v>
      </c>
      <c r="G72" s="21" t="s">
        <v>172</v>
      </c>
      <c r="H72" s="20"/>
      <c r="I72" s="34">
        <f>I73</f>
        <v>10</v>
      </c>
    </row>
    <row r="73" spans="1:9" ht="40.950000000000003" customHeight="1">
      <c r="A73" s="18"/>
      <c r="B73" s="127" t="s">
        <v>76</v>
      </c>
      <c r="C73" s="127"/>
      <c r="D73" s="21">
        <v>992</v>
      </c>
      <c r="E73" s="52" t="s">
        <v>246</v>
      </c>
      <c r="F73" s="52">
        <v>13</v>
      </c>
      <c r="G73" s="21" t="s">
        <v>172</v>
      </c>
      <c r="H73" s="20">
        <v>240</v>
      </c>
      <c r="I73" s="34">
        <v>10</v>
      </c>
    </row>
    <row r="74" spans="1:9" ht="55.5" customHeight="1">
      <c r="A74" s="18"/>
      <c r="B74" s="127" t="s">
        <v>174</v>
      </c>
      <c r="C74" s="127"/>
      <c r="D74" s="21">
        <v>992</v>
      </c>
      <c r="E74" s="52" t="s">
        <v>246</v>
      </c>
      <c r="F74" s="52">
        <v>13</v>
      </c>
      <c r="G74" s="21" t="s">
        <v>177</v>
      </c>
      <c r="H74" s="20"/>
      <c r="I74" s="34">
        <f>I75</f>
        <v>400</v>
      </c>
    </row>
    <row r="75" spans="1:9" ht="99.75" customHeight="1">
      <c r="A75" s="18"/>
      <c r="B75" s="127" t="s">
        <v>176</v>
      </c>
      <c r="C75" s="127"/>
      <c r="D75" s="21">
        <v>992</v>
      </c>
      <c r="E75" s="52" t="s">
        <v>246</v>
      </c>
      <c r="F75" s="52">
        <v>13</v>
      </c>
      <c r="G75" s="21" t="s">
        <v>178</v>
      </c>
      <c r="H75" s="20"/>
      <c r="I75" s="34">
        <f>I76+I79</f>
        <v>400</v>
      </c>
    </row>
    <row r="76" spans="1:9" ht="99" customHeight="1">
      <c r="A76" s="18"/>
      <c r="B76" s="127" t="s">
        <v>256</v>
      </c>
      <c r="C76" s="127"/>
      <c r="D76" s="21">
        <v>992</v>
      </c>
      <c r="E76" s="52" t="s">
        <v>246</v>
      </c>
      <c r="F76" s="52">
        <v>13</v>
      </c>
      <c r="G76" s="21" t="s">
        <v>179</v>
      </c>
      <c r="H76" s="20"/>
      <c r="I76" s="34">
        <f>I77</f>
        <v>250</v>
      </c>
    </row>
    <row r="77" spans="1:9" ht="145.5" customHeight="1">
      <c r="A77" s="18"/>
      <c r="B77" s="127" t="s">
        <v>349</v>
      </c>
      <c r="C77" s="127"/>
      <c r="D77" s="21">
        <v>992</v>
      </c>
      <c r="E77" s="52" t="s">
        <v>246</v>
      </c>
      <c r="F77" s="52">
        <v>13</v>
      </c>
      <c r="G77" s="21" t="s">
        <v>179</v>
      </c>
      <c r="H77" s="20">
        <v>630</v>
      </c>
      <c r="I77" s="34">
        <v>250</v>
      </c>
    </row>
    <row r="78" spans="1:9" ht="42.75" customHeight="1">
      <c r="A78" s="102">
        <v>1</v>
      </c>
      <c r="B78" s="160">
        <v>2</v>
      </c>
      <c r="C78" s="161"/>
      <c r="D78" s="67">
        <v>3</v>
      </c>
      <c r="E78" s="68" t="s">
        <v>277</v>
      </c>
      <c r="F78" s="68" t="s">
        <v>276</v>
      </c>
      <c r="G78" s="67">
        <v>6</v>
      </c>
      <c r="H78" s="67">
        <v>7</v>
      </c>
      <c r="I78" s="81">
        <v>8</v>
      </c>
    </row>
    <row r="79" spans="1:9" ht="91.5" customHeight="1">
      <c r="A79" s="55"/>
      <c r="B79" s="127" t="s">
        <v>257</v>
      </c>
      <c r="C79" s="127"/>
      <c r="D79" s="21">
        <v>992</v>
      </c>
      <c r="E79" s="52" t="s">
        <v>246</v>
      </c>
      <c r="F79" s="52">
        <v>13</v>
      </c>
      <c r="G79" s="21" t="s">
        <v>180</v>
      </c>
      <c r="H79" s="20"/>
      <c r="I79" s="57">
        <f>I80</f>
        <v>150</v>
      </c>
    </row>
    <row r="80" spans="1:9" ht="53.25" customHeight="1">
      <c r="A80" s="18"/>
      <c r="B80" s="127" t="s">
        <v>76</v>
      </c>
      <c r="C80" s="127"/>
      <c r="D80" s="21">
        <v>992</v>
      </c>
      <c r="E80" s="52" t="s">
        <v>246</v>
      </c>
      <c r="F80" s="52">
        <v>13</v>
      </c>
      <c r="G80" s="21" t="s">
        <v>180</v>
      </c>
      <c r="H80" s="20">
        <v>240</v>
      </c>
      <c r="I80" s="34">
        <v>150</v>
      </c>
    </row>
    <row r="81" spans="1:9" ht="41.25" customHeight="1">
      <c r="A81" s="18" t="s">
        <v>18</v>
      </c>
      <c r="B81" s="162" t="s">
        <v>20</v>
      </c>
      <c r="C81" s="162"/>
      <c r="D81" s="22">
        <v>992</v>
      </c>
      <c r="E81" s="52" t="s">
        <v>247</v>
      </c>
      <c r="F81" s="52"/>
      <c r="G81" s="22"/>
      <c r="H81" s="19"/>
      <c r="I81" s="32">
        <f>I82</f>
        <v>490.6</v>
      </c>
    </row>
    <row r="82" spans="1:9" ht="53.25" customHeight="1">
      <c r="A82" s="18"/>
      <c r="B82" s="127" t="s">
        <v>22</v>
      </c>
      <c r="C82" s="127"/>
      <c r="D82" s="21">
        <v>992</v>
      </c>
      <c r="E82" s="52" t="s">
        <v>247</v>
      </c>
      <c r="F82" s="52" t="s">
        <v>262</v>
      </c>
      <c r="G82" s="22"/>
      <c r="H82" s="19"/>
      <c r="I82" s="32">
        <f>I83+I87</f>
        <v>490.6</v>
      </c>
    </row>
    <row r="83" spans="1:9" ht="73.2" customHeight="1">
      <c r="A83" s="18"/>
      <c r="B83" s="127" t="s">
        <v>260</v>
      </c>
      <c r="C83" s="127"/>
      <c r="D83" s="21">
        <v>992</v>
      </c>
      <c r="E83" s="52" t="s">
        <v>247</v>
      </c>
      <c r="F83" s="52" t="s">
        <v>262</v>
      </c>
      <c r="G83" s="21" t="s">
        <v>208</v>
      </c>
      <c r="H83" s="20"/>
      <c r="I83" s="34">
        <f>I84</f>
        <v>490.6</v>
      </c>
    </row>
    <row r="84" spans="1:9" ht="42" customHeight="1">
      <c r="A84" s="18"/>
      <c r="B84" s="127" t="s">
        <v>245</v>
      </c>
      <c r="C84" s="127"/>
      <c r="D84" s="21">
        <v>992</v>
      </c>
      <c r="E84" s="52" t="s">
        <v>247</v>
      </c>
      <c r="F84" s="52" t="s">
        <v>262</v>
      </c>
      <c r="G84" s="21" t="s">
        <v>211</v>
      </c>
      <c r="H84" s="20"/>
      <c r="I84" s="34">
        <f>I85</f>
        <v>490.6</v>
      </c>
    </row>
    <row r="85" spans="1:9" ht="76.5" customHeight="1">
      <c r="A85" s="18"/>
      <c r="B85" s="127" t="s">
        <v>206</v>
      </c>
      <c r="C85" s="127"/>
      <c r="D85" s="21">
        <v>992</v>
      </c>
      <c r="E85" s="52" t="s">
        <v>247</v>
      </c>
      <c r="F85" s="52" t="s">
        <v>262</v>
      </c>
      <c r="G85" s="21" t="s">
        <v>212</v>
      </c>
      <c r="H85" s="20"/>
      <c r="I85" s="34">
        <f>I86</f>
        <v>490.6</v>
      </c>
    </row>
    <row r="86" spans="1:9" ht="59.4" customHeight="1">
      <c r="A86" s="18"/>
      <c r="B86" s="127" t="s">
        <v>196</v>
      </c>
      <c r="C86" s="127"/>
      <c r="D86" s="21">
        <v>992</v>
      </c>
      <c r="E86" s="52" t="s">
        <v>247</v>
      </c>
      <c r="F86" s="52" t="s">
        <v>262</v>
      </c>
      <c r="G86" s="21" t="s">
        <v>212</v>
      </c>
      <c r="H86" s="20">
        <v>120</v>
      </c>
      <c r="I86" s="34">
        <v>490.6</v>
      </c>
    </row>
    <row r="87" spans="1:9" ht="41.4" customHeight="1">
      <c r="A87" s="18"/>
      <c r="B87" s="127" t="s">
        <v>76</v>
      </c>
      <c r="C87" s="127"/>
      <c r="D87" s="76">
        <v>992</v>
      </c>
      <c r="E87" s="52" t="s">
        <v>247</v>
      </c>
      <c r="F87" s="52" t="s">
        <v>262</v>
      </c>
      <c r="G87" s="76" t="s">
        <v>212</v>
      </c>
      <c r="H87" s="20">
        <v>240</v>
      </c>
      <c r="I87" s="34">
        <v>0</v>
      </c>
    </row>
    <row r="88" spans="1:9" ht="74.25" customHeight="1">
      <c r="A88" s="18" t="s">
        <v>23</v>
      </c>
      <c r="B88" s="144" t="s">
        <v>261</v>
      </c>
      <c r="C88" s="144"/>
      <c r="D88" s="22">
        <v>992</v>
      </c>
      <c r="E88" s="52" t="s">
        <v>262</v>
      </c>
      <c r="F88" s="52"/>
      <c r="G88" s="22"/>
      <c r="H88" s="19"/>
      <c r="I88" s="32">
        <f>I89+I100</f>
        <v>1352.2</v>
      </c>
    </row>
    <row r="89" spans="1:9" ht="98.25" customHeight="1">
      <c r="A89" s="18"/>
      <c r="B89" s="127" t="s">
        <v>27</v>
      </c>
      <c r="C89" s="127"/>
      <c r="D89" s="21">
        <v>992</v>
      </c>
      <c r="E89" s="53" t="s">
        <v>262</v>
      </c>
      <c r="F89" s="53" t="s">
        <v>281</v>
      </c>
      <c r="G89" s="21"/>
      <c r="H89" s="20"/>
      <c r="I89" s="32">
        <f>I95+I90</f>
        <v>1152.2</v>
      </c>
    </row>
    <row r="90" spans="1:9" ht="50.4" customHeight="1">
      <c r="A90" s="18"/>
      <c r="B90" s="127" t="s">
        <v>264</v>
      </c>
      <c r="C90" s="127"/>
      <c r="D90" s="90">
        <v>992</v>
      </c>
      <c r="E90" s="53" t="s">
        <v>262</v>
      </c>
      <c r="F90" s="53" t="s">
        <v>281</v>
      </c>
      <c r="G90" s="91" t="s">
        <v>108</v>
      </c>
      <c r="H90" s="20"/>
      <c r="I90" s="32">
        <f>I91</f>
        <v>60</v>
      </c>
    </row>
    <row r="91" spans="1:9" ht="93" customHeight="1">
      <c r="A91" s="18"/>
      <c r="B91" s="127" t="s">
        <v>265</v>
      </c>
      <c r="C91" s="127"/>
      <c r="D91" s="90">
        <v>992</v>
      </c>
      <c r="E91" s="53" t="s">
        <v>262</v>
      </c>
      <c r="F91" s="53" t="s">
        <v>281</v>
      </c>
      <c r="G91" s="93" t="s">
        <v>105</v>
      </c>
      <c r="H91" s="20"/>
      <c r="I91" s="32">
        <f>I92</f>
        <v>60</v>
      </c>
    </row>
    <row r="92" spans="1:9" ht="47.25" customHeight="1">
      <c r="A92" s="18"/>
      <c r="B92" s="127" t="s">
        <v>98</v>
      </c>
      <c r="C92" s="127"/>
      <c r="D92" s="90">
        <v>992</v>
      </c>
      <c r="E92" s="53" t="s">
        <v>262</v>
      </c>
      <c r="F92" s="53" t="s">
        <v>281</v>
      </c>
      <c r="G92" s="93" t="s">
        <v>106</v>
      </c>
      <c r="H92" s="20"/>
      <c r="I92" s="32">
        <f>I93</f>
        <v>60</v>
      </c>
    </row>
    <row r="93" spans="1:9" ht="25.95" customHeight="1">
      <c r="A93" s="18"/>
      <c r="B93" s="127" t="s">
        <v>99</v>
      </c>
      <c r="C93" s="127"/>
      <c r="D93" s="90">
        <v>992</v>
      </c>
      <c r="E93" s="53" t="s">
        <v>262</v>
      </c>
      <c r="F93" s="53" t="s">
        <v>281</v>
      </c>
      <c r="G93" s="105" t="s">
        <v>107</v>
      </c>
      <c r="H93" s="20"/>
      <c r="I93" s="32">
        <f>I94</f>
        <v>60</v>
      </c>
    </row>
    <row r="94" spans="1:9" ht="56.25" customHeight="1">
      <c r="A94" s="18"/>
      <c r="B94" s="127" t="s">
        <v>76</v>
      </c>
      <c r="C94" s="127"/>
      <c r="D94" s="90">
        <v>992</v>
      </c>
      <c r="E94" s="53" t="s">
        <v>262</v>
      </c>
      <c r="F94" s="53" t="s">
        <v>281</v>
      </c>
      <c r="G94" s="105" t="s">
        <v>107</v>
      </c>
      <c r="H94" s="20">
        <v>240</v>
      </c>
      <c r="I94" s="34">
        <v>60</v>
      </c>
    </row>
    <row r="95" spans="1:9" ht="60" customHeight="1">
      <c r="A95" s="18"/>
      <c r="B95" s="127" t="s">
        <v>214</v>
      </c>
      <c r="C95" s="127"/>
      <c r="D95" s="21">
        <v>992</v>
      </c>
      <c r="E95" s="53" t="s">
        <v>262</v>
      </c>
      <c r="F95" s="53" t="s">
        <v>281</v>
      </c>
      <c r="G95" s="21" t="s">
        <v>218</v>
      </c>
      <c r="H95" s="20"/>
      <c r="I95" s="34">
        <f>I97</f>
        <v>1092.2</v>
      </c>
    </row>
    <row r="96" spans="1:9" ht="39.75" customHeight="1">
      <c r="A96" s="102">
        <v>1</v>
      </c>
      <c r="B96" s="119">
        <v>2</v>
      </c>
      <c r="C96" s="119"/>
      <c r="D96" s="67">
        <v>3</v>
      </c>
      <c r="E96" s="68" t="s">
        <v>277</v>
      </c>
      <c r="F96" s="68" t="s">
        <v>276</v>
      </c>
      <c r="G96" s="82">
        <v>6</v>
      </c>
      <c r="H96" s="81">
        <v>7</v>
      </c>
      <c r="I96" s="81">
        <v>8</v>
      </c>
    </row>
    <row r="97" spans="1:9" ht="120.75" customHeight="1">
      <c r="A97" s="18"/>
      <c r="B97" s="127" t="s">
        <v>215</v>
      </c>
      <c r="C97" s="127"/>
      <c r="D97" s="21">
        <v>992</v>
      </c>
      <c r="E97" s="53" t="s">
        <v>262</v>
      </c>
      <c r="F97" s="53" t="s">
        <v>281</v>
      </c>
      <c r="G97" s="21" t="s">
        <v>219</v>
      </c>
      <c r="H97" s="20"/>
      <c r="I97" s="34">
        <f>I98</f>
        <v>1092.2</v>
      </c>
    </row>
    <row r="98" spans="1:9" ht="255.75" customHeight="1">
      <c r="A98" s="18"/>
      <c r="B98" s="127" t="s">
        <v>216</v>
      </c>
      <c r="C98" s="127"/>
      <c r="D98" s="21">
        <v>992</v>
      </c>
      <c r="E98" s="53" t="s">
        <v>262</v>
      </c>
      <c r="F98" s="53" t="s">
        <v>281</v>
      </c>
      <c r="G98" s="21" t="s">
        <v>220</v>
      </c>
      <c r="H98" s="20"/>
      <c r="I98" s="34">
        <f>I99</f>
        <v>1092.2</v>
      </c>
    </row>
    <row r="99" spans="1:9" ht="35.25" customHeight="1">
      <c r="A99" s="18"/>
      <c r="B99" s="127" t="s">
        <v>217</v>
      </c>
      <c r="C99" s="127"/>
      <c r="D99" s="21">
        <v>992</v>
      </c>
      <c r="E99" s="53" t="s">
        <v>262</v>
      </c>
      <c r="F99" s="53" t="s">
        <v>281</v>
      </c>
      <c r="G99" s="21" t="s">
        <v>220</v>
      </c>
      <c r="H99" s="20">
        <v>540</v>
      </c>
      <c r="I99" s="34">
        <v>1092.2</v>
      </c>
    </row>
    <row r="100" spans="1:9" ht="69.75" customHeight="1">
      <c r="A100" s="18"/>
      <c r="B100" s="127" t="s">
        <v>28</v>
      </c>
      <c r="C100" s="127"/>
      <c r="D100" s="21">
        <v>992</v>
      </c>
      <c r="E100" s="53" t="s">
        <v>262</v>
      </c>
      <c r="F100" s="21">
        <v>14</v>
      </c>
      <c r="G100" s="21"/>
      <c r="H100" s="20"/>
      <c r="I100" s="32">
        <f>I101</f>
        <v>200</v>
      </c>
    </row>
    <row r="101" spans="1:9" ht="49.5" customHeight="1">
      <c r="A101" s="54"/>
      <c r="B101" s="127" t="s">
        <v>264</v>
      </c>
      <c r="C101" s="127"/>
      <c r="D101" s="21">
        <v>992</v>
      </c>
      <c r="E101" s="53" t="s">
        <v>262</v>
      </c>
      <c r="F101" s="21">
        <v>14</v>
      </c>
      <c r="G101" s="21" t="s">
        <v>108</v>
      </c>
      <c r="H101" s="20"/>
      <c r="I101" s="57">
        <f>I102+I108</f>
        <v>200</v>
      </c>
    </row>
    <row r="102" spans="1:9" ht="59.4" customHeight="1">
      <c r="A102" s="18"/>
      <c r="B102" s="127" t="s">
        <v>313</v>
      </c>
      <c r="C102" s="127"/>
      <c r="D102" s="21">
        <v>992</v>
      </c>
      <c r="E102" s="53" t="s">
        <v>262</v>
      </c>
      <c r="F102" s="21">
        <v>14</v>
      </c>
      <c r="G102" s="21" t="s">
        <v>109</v>
      </c>
      <c r="H102" s="20"/>
      <c r="I102" s="34">
        <f>I103</f>
        <v>195</v>
      </c>
    </row>
    <row r="103" spans="1:9" ht="84" customHeight="1">
      <c r="A103" s="18"/>
      <c r="B103" s="127" t="s">
        <v>100</v>
      </c>
      <c r="C103" s="127"/>
      <c r="D103" s="21">
        <v>992</v>
      </c>
      <c r="E103" s="53" t="s">
        <v>262</v>
      </c>
      <c r="F103" s="21">
        <v>14</v>
      </c>
      <c r="G103" s="21" t="s">
        <v>110</v>
      </c>
      <c r="H103" s="20"/>
      <c r="I103" s="34">
        <f>I104+I106</f>
        <v>195</v>
      </c>
    </row>
    <row r="104" spans="1:9" ht="98.25" customHeight="1">
      <c r="A104" s="18"/>
      <c r="B104" s="127" t="s">
        <v>256</v>
      </c>
      <c r="C104" s="127"/>
      <c r="D104" s="66">
        <v>992</v>
      </c>
      <c r="E104" s="53" t="s">
        <v>262</v>
      </c>
      <c r="F104" s="66">
        <v>14</v>
      </c>
      <c r="G104" s="66" t="s">
        <v>111</v>
      </c>
      <c r="H104" s="20"/>
      <c r="I104" s="34">
        <f>I105</f>
        <v>30</v>
      </c>
    </row>
    <row r="105" spans="1:9" ht="42.75" customHeight="1">
      <c r="A105" s="18"/>
      <c r="B105" s="127" t="s">
        <v>76</v>
      </c>
      <c r="C105" s="127"/>
      <c r="D105" s="21">
        <v>992</v>
      </c>
      <c r="E105" s="53" t="s">
        <v>262</v>
      </c>
      <c r="F105" s="21">
        <v>14</v>
      </c>
      <c r="G105" s="21" t="s">
        <v>111</v>
      </c>
      <c r="H105" s="20">
        <v>240</v>
      </c>
      <c r="I105" s="34">
        <v>30</v>
      </c>
    </row>
    <row r="106" spans="1:9" ht="72.599999999999994" customHeight="1">
      <c r="A106" s="18"/>
      <c r="B106" s="127" t="s">
        <v>102</v>
      </c>
      <c r="C106" s="127"/>
      <c r="D106" s="21">
        <v>992</v>
      </c>
      <c r="E106" s="53" t="s">
        <v>262</v>
      </c>
      <c r="F106" s="21">
        <v>14</v>
      </c>
      <c r="G106" s="21" t="s">
        <v>112</v>
      </c>
      <c r="H106" s="20"/>
      <c r="I106" s="34">
        <f>I107</f>
        <v>165</v>
      </c>
    </row>
    <row r="107" spans="1:9" ht="54.75" customHeight="1">
      <c r="A107" s="18"/>
      <c r="B107" s="127" t="s">
        <v>76</v>
      </c>
      <c r="C107" s="127"/>
      <c r="D107" s="21">
        <v>992</v>
      </c>
      <c r="E107" s="53" t="s">
        <v>262</v>
      </c>
      <c r="F107" s="21">
        <v>14</v>
      </c>
      <c r="G107" s="21" t="s">
        <v>112</v>
      </c>
      <c r="H107" s="20">
        <v>240</v>
      </c>
      <c r="I107" s="34">
        <v>165</v>
      </c>
    </row>
    <row r="108" spans="1:9" ht="67.5" customHeight="1">
      <c r="A108" s="18"/>
      <c r="B108" s="127" t="s">
        <v>314</v>
      </c>
      <c r="C108" s="127"/>
      <c r="D108" s="21">
        <v>992</v>
      </c>
      <c r="E108" s="53" t="s">
        <v>262</v>
      </c>
      <c r="F108" s="21">
        <v>14</v>
      </c>
      <c r="G108" s="21" t="s">
        <v>266</v>
      </c>
      <c r="H108" s="20"/>
      <c r="I108" s="34">
        <f>I109</f>
        <v>5</v>
      </c>
    </row>
    <row r="109" spans="1:9" ht="54" customHeight="1">
      <c r="A109" s="18"/>
      <c r="B109" s="127" t="s">
        <v>103</v>
      </c>
      <c r="C109" s="127"/>
      <c r="D109" s="21">
        <v>992</v>
      </c>
      <c r="E109" s="53" t="s">
        <v>262</v>
      </c>
      <c r="F109" s="21">
        <v>14</v>
      </c>
      <c r="G109" s="21" t="s">
        <v>267</v>
      </c>
      <c r="H109" s="20"/>
      <c r="I109" s="34">
        <f>I111</f>
        <v>5</v>
      </c>
    </row>
    <row r="110" spans="1:9" ht="43.5" customHeight="1">
      <c r="A110" s="102">
        <v>1</v>
      </c>
      <c r="B110" s="119">
        <v>2</v>
      </c>
      <c r="C110" s="119"/>
      <c r="D110" s="67">
        <v>3</v>
      </c>
      <c r="E110" s="68" t="s">
        <v>277</v>
      </c>
      <c r="F110" s="68" t="s">
        <v>276</v>
      </c>
      <c r="G110" s="82">
        <v>6</v>
      </c>
      <c r="H110" s="81">
        <v>7</v>
      </c>
      <c r="I110" s="81">
        <v>8</v>
      </c>
    </row>
    <row r="111" spans="1:9" ht="43.5" customHeight="1">
      <c r="A111" s="18"/>
      <c r="B111" s="138" t="s">
        <v>104</v>
      </c>
      <c r="C111" s="138"/>
      <c r="D111" s="21">
        <v>992</v>
      </c>
      <c r="E111" s="53" t="s">
        <v>262</v>
      </c>
      <c r="F111" s="21">
        <v>14</v>
      </c>
      <c r="G111" s="21" t="s">
        <v>115</v>
      </c>
      <c r="H111" s="20"/>
      <c r="I111" s="34">
        <f>I112</f>
        <v>5</v>
      </c>
    </row>
    <row r="112" spans="1:9" ht="47.25" customHeight="1">
      <c r="A112" s="18"/>
      <c r="B112" s="138" t="s">
        <v>76</v>
      </c>
      <c r="C112" s="138"/>
      <c r="D112" s="21">
        <v>992</v>
      </c>
      <c r="E112" s="53" t="s">
        <v>262</v>
      </c>
      <c r="F112" s="21">
        <v>14</v>
      </c>
      <c r="G112" s="21" t="s">
        <v>115</v>
      </c>
      <c r="H112" s="20">
        <v>240</v>
      </c>
      <c r="I112" s="34">
        <v>5</v>
      </c>
    </row>
    <row r="113" spans="1:9" ht="26.25" customHeight="1">
      <c r="A113" s="18" t="s">
        <v>29</v>
      </c>
      <c r="B113" s="144" t="s">
        <v>31</v>
      </c>
      <c r="C113" s="144"/>
      <c r="D113" s="22">
        <v>992</v>
      </c>
      <c r="E113" s="52" t="s">
        <v>248</v>
      </c>
      <c r="F113" s="52"/>
      <c r="G113" s="22"/>
      <c r="H113" s="19"/>
      <c r="I113" s="32">
        <f>I114+I119+I126</f>
        <v>17575.5</v>
      </c>
    </row>
    <row r="114" spans="1:9" ht="37.950000000000003" customHeight="1">
      <c r="A114" s="54"/>
      <c r="B114" s="127" t="s">
        <v>35</v>
      </c>
      <c r="C114" s="127"/>
      <c r="D114" s="21">
        <v>992</v>
      </c>
      <c r="E114" s="52" t="s">
        <v>248</v>
      </c>
      <c r="F114" s="52" t="s">
        <v>269</v>
      </c>
      <c r="G114" s="22"/>
      <c r="H114" s="19"/>
      <c r="I114" s="58">
        <f>I115</f>
        <v>300</v>
      </c>
    </row>
    <row r="115" spans="1:9" ht="51" customHeight="1">
      <c r="A115" s="18"/>
      <c r="B115" s="127" t="s">
        <v>268</v>
      </c>
      <c r="C115" s="127"/>
      <c r="D115" s="21">
        <v>992</v>
      </c>
      <c r="E115" s="53" t="s">
        <v>248</v>
      </c>
      <c r="F115" s="53" t="s">
        <v>269</v>
      </c>
      <c r="G115" s="21" t="s">
        <v>197</v>
      </c>
      <c r="H115" s="20"/>
      <c r="I115" s="34">
        <f>I116</f>
        <v>300</v>
      </c>
    </row>
    <row r="116" spans="1:9" ht="87" customHeight="1">
      <c r="A116" s="18"/>
      <c r="B116" s="127" t="s">
        <v>191</v>
      </c>
      <c r="C116" s="127"/>
      <c r="D116" s="21">
        <v>992</v>
      </c>
      <c r="E116" s="53" t="s">
        <v>248</v>
      </c>
      <c r="F116" s="53" t="s">
        <v>269</v>
      </c>
      <c r="G116" s="21" t="s">
        <v>198</v>
      </c>
      <c r="H116" s="20"/>
      <c r="I116" s="34">
        <f>I117</f>
        <v>300</v>
      </c>
    </row>
    <row r="117" spans="1:9" ht="69.75" customHeight="1">
      <c r="A117" s="18"/>
      <c r="B117" s="127" t="s">
        <v>192</v>
      </c>
      <c r="C117" s="127"/>
      <c r="D117" s="21">
        <v>992</v>
      </c>
      <c r="E117" s="53" t="s">
        <v>248</v>
      </c>
      <c r="F117" s="53" t="s">
        <v>269</v>
      </c>
      <c r="G117" s="21" t="s">
        <v>199</v>
      </c>
      <c r="H117" s="20"/>
      <c r="I117" s="34">
        <f>I118</f>
        <v>300</v>
      </c>
    </row>
    <row r="118" spans="1:9" ht="54.75" customHeight="1">
      <c r="A118" s="18"/>
      <c r="B118" s="146" t="s">
        <v>76</v>
      </c>
      <c r="C118" s="146"/>
      <c r="D118" s="21">
        <v>992</v>
      </c>
      <c r="E118" s="53" t="s">
        <v>248</v>
      </c>
      <c r="F118" s="53" t="s">
        <v>269</v>
      </c>
      <c r="G118" s="21" t="s">
        <v>199</v>
      </c>
      <c r="H118" s="20">
        <v>240</v>
      </c>
      <c r="I118" s="34">
        <v>300</v>
      </c>
    </row>
    <row r="119" spans="1:9" ht="38.25" customHeight="1">
      <c r="A119" s="18"/>
      <c r="B119" s="127" t="s">
        <v>36</v>
      </c>
      <c r="C119" s="127"/>
      <c r="D119" s="21">
        <v>992</v>
      </c>
      <c r="E119" s="52" t="s">
        <v>248</v>
      </c>
      <c r="F119" s="52" t="s">
        <v>263</v>
      </c>
      <c r="G119" s="22"/>
      <c r="H119" s="19"/>
      <c r="I119" s="32">
        <f>I120</f>
        <v>15775.500000000002</v>
      </c>
    </row>
    <row r="120" spans="1:9" ht="91.5" customHeight="1">
      <c r="A120" s="18"/>
      <c r="B120" s="127" t="s">
        <v>116</v>
      </c>
      <c r="C120" s="127"/>
      <c r="D120" s="21">
        <v>992</v>
      </c>
      <c r="E120" s="53" t="s">
        <v>248</v>
      </c>
      <c r="F120" s="53" t="s">
        <v>263</v>
      </c>
      <c r="G120" s="21" t="s">
        <v>121</v>
      </c>
      <c r="H120" s="20"/>
      <c r="I120" s="34">
        <f>I121</f>
        <v>15775.500000000002</v>
      </c>
    </row>
    <row r="121" spans="1:9" ht="104.25" customHeight="1">
      <c r="A121" s="18"/>
      <c r="B121" s="127" t="s">
        <v>316</v>
      </c>
      <c r="C121" s="127"/>
      <c r="D121" s="21">
        <v>992</v>
      </c>
      <c r="E121" s="53" t="s">
        <v>248</v>
      </c>
      <c r="F121" s="53" t="s">
        <v>263</v>
      </c>
      <c r="G121" s="21" t="s">
        <v>125</v>
      </c>
      <c r="H121" s="20"/>
      <c r="I121" s="34">
        <f>I122</f>
        <v>15775.500000000002</v>
      </c>
    </row>
    <row r="122" spans="1:9" ht="93" customHeight="1">
      <c r="A122" s="18"/>
      <c r="B122" s="127" t="s">
        <v>119</v>
      </c>
      <c r="C122" s="127"/>
      <c r="D122" s="21">
        <v>992</v>
      </c>
      <c r="E122" s="53" t="s">
        <v>248</v>
      </c>
      <c r="F122" s="53" t="s">
        <v>263</v>
      </c>
      <c r="G122" s="21" t="s">
        <v>126</v>
      </c>
      <c r="H122" s="20"/>
      <c r="I122" s="34">
        <f>I123+I125</f>
        <v>15775.500000000002</v>
      </c>
    </row>
    <row r="123" spans="1:9" ht="39" customHeight="1">
      <c r="A123" s="18"/>
      <c r="B123" s="127" t="s">
        <v>76</v>
      </c>
      <c r="C123" s="127"/>
      <c r="D123" s="21">
        <v>992</v>
      </c>
      <c r="E123" s="53" t="s">
        <v>248</v>
      </c>
      <c r="F123" s="53" t="s">
        <v>263</v>
      </c>
      <c r="G123" s="21" t="s">
        <v>127</v>
      </c>
      <c r="H123" s="20">
        <v>240</v>
      </c>
      <c r="I123" s="34">
        <v>6654.1</v>
      </c>
    </row>
    <row r="124" spans="1:9" ht="73.5" customHeight="1">
      <c r="A124" s="18"/>
      <c r="B124" s="127" t="s">
        <v>280</v>
      </c>
      <c r="C124" s="127"/>
      <c r="D124" s="60">
        <v>992</v>
      </c>
      <c r="E124" s="53" t="s">
        <v>248</v>
      </c>
      <c r="F124" s="53" t="s">
        <v>263</v>
      </c>
      <c r="G124" s="69" t="s">
        <v>279</v>
      </c>
      <c r="H124" s="20"/>
      <c r="I124" s="34">
        <f>I125</f>
        <v>9121.4000000000015</v>
      </c>
    </row>
    <row r="125" spans="1:9" ht="45" customHeight="1">
      <c r="A125" s="18"/>
      <c r="B125" s="127" t="s">
        <v>76</v>
      </c>
      <c r="C125" s="127"/>
      <c r="D125" s="60">
        <v>992</v>
      </c>
      <c r="E125" s="53" t="s">
        <v>248</v>
      </c>
      <c r="F125" s="53" t="s">
        <v>263</v>
      </c>
      <c r="G125" s="69" t="s">
        <v>279</v>
      </c>
      <c r="H125" s="20">
        <v>240</v>
      </c>
      <c r="I125" s="34">
        <f>12058.2-2936.8</f>
        <v>9121.4000000000015</v>
      </c>
    </row>
    <row r="126" spans="1:9" ht="44.4" customHeight="1">
      <c r="A126" s="18"/>
      <c r="B126" s="127" t="s">
        <v>37</v>
      </c>
      <c r="C126" s="127"/>
      <c r="D126" s="21">
        <v>992</v>
      </c>
      <c r="E126" s="52" t="s">
        <v>248</v>
      </c>
      <c r="F126" s="22">
        <v>12</v>
      </c>
      <c r="G126" s="21"/>
      <c r="H126" s="20"/>
      <c r="I126" s="32">
        <f>I127</f>
        <v>1500</v>
      </c>
    </row>
    <row r="127" spans="1:9" ht="89.4" customHeight="1">
      <c r="A127" s="18"/>
      <c r="B127" s="127" t="s">
        <v>116</v>
      </c>
      <c r="C127" s="127"/>
      <c r="D127" s="21">
        <v>992</v>
      </c>
      <c r="E127" s="53" t="s">
        <v>248</v>
      </c>
      <c r="F127" s="21">
        <v>12</v>
      </c>
      <c r="G127" s="21" t="s">
        <v>121</v>
      </c>
      <c r="H127" s="20"/>
      <c r="I127" s="34">
        <f>I129</f>
        <v>1500</v>
      </c>
    </row>
    <row r="128" spans="1:9" ht="40.5" customHeight="1">
      <c r="A128" s="102">
        <v>1</v>
      </c>
      <c r="B128" s="119">
        <v>2</v>
      </c>
      <c r="C128" s="119"/>
      <c r="D128" s="67">
        <v>3</v>
      </c>
      <c r="E128" s="68" t="s">
        <v>277</v>
      </c>
      <c r="F128" s="68" t="s">
        <v>276</v>
      </c>
      <c r="G128" s="82">
        <v>6</v>
      </c>
      <c r="H128" s="81">
        <v>7</v>
      </c>
      <c r="I128" s="81">
        <v>8</v>
      </c>
    </row>
    <row r="129" spans="1:9" ht="111.75" customHeight="1">
      <c r="A129" s="18"/>
      <c r="B129" s="127" t="s">
        <v>315</v>
      </c>
      <c r="C129" s="127"/>
      <c r="D129" s="21">
        <v>992</v>
      </c>
      <c r="E129" s="53" t="s">
        <v>248</v>
      </c>
      <c r="F129" s="21">
        <v>12</v>
      </c>
      <c r="G129" s="21" t="s">
        <v>122</v>
      </c>
      <c r="H129" s="20"/>
      <c r="I129" s="34">
        <f>I130</f>
        <v>1500</v>
      </c>
    </row>
    <row r="130" spans="1:9" ht="75" customHeight="1">
      <c r="A130" s="18"/>
      <c r="B130" s="127" t="s">
        <v>117</v>
      </c>
      <c r="C130" s="127"/>
      <c r="D130" s="21">
        <v>992</v>
      </c>
      <c r="E130" s="53" t="s">
        <v>248</v>
      </c>
      <c r="F130" s="21">
        <v>12</v>
      </c>
      <c r="G130" s="21" t="s">
        <v>123</v>
      </c>
      <c r="H130" s="20"/>
      <c r="I130" s="34">
        <f>I131</f>
        <v>1500</v>
      </c>
    </row>
    <row r="131" spans="1:9" ht="53.25" customHeight="1">
      <c r="A131" s="18"/>
      <c r="B131" s="127" t="s">
        <v>118</v>
      </c>
      <c r="C131" s="127"/>
      <c r="D131" s="21">
        <v>992</v>
      </c>
      <c r="E131" s="53" t="s">
        <v>248</v>
      </c>
      <c r="F131" s="21">
        <v>12</v>
      </c>
      <c r="G131" s="21" t="s">
        <v>124</v>
      </c>
      <c r="H131" s="20"/>
      <c r="I131" s="34">
        <f>I132</f>
        <v>1500</v>
      </c>
    </row>
    <row r="132" spans="1:9" ht="54" customHeight="1">
      <c r="A132" s="18"/>
      <c r="B132" s="127" t="s">
        <v>76</v>
      </c>
      <c r="C132" s="127"/>
      <c r="D132" s="21">
        <v>992</v>
      </c>
      <c r="E132" s="53" t="s">
        <v>248</v>
      </c>
      <c r="F132" s="21">
        <v>12</v>
      </c>
      <c r="G132" s="21" t="s">
        <v>124</v>
      </c>
      <c r="H132" s="20">
        <v>240</v>
      </c>
      <c r="I132" s="34">
        <v>1500</v>
      </c>
    </row>
    <row r="133" spans="1:9" ht="45.75" customHeight="1">
      <c r="A133" s="18" t="s">
        <v>38</v>
      </c>
      <c r="B133" s="144" t="s">
        <v>42</v>
      </c>
      <c r="C133" s="144"/>
      <c r="D133" s="22">
        <v>992</v>
      </c>
      <c r="E133" s="52" t="s">
        <v>269</v>
      </c>
      <c r="F133" s="52"/>
      <c r="G133" s="22"/>
      <c r="H133" s="47"/>
      <c r="I133" s="32">
        <f>I134+I148</f>
        <v>31220</v>
      </c>
    </row>
    <row r="134" spans="1:9" ht="43.5" customHeight="1">
      <c r="A134" s="18"/>
      <c r="B134" s="127" t="s">
        <v>43</v>
      </c>
      <c r="C134" s="127"/>
      <c r="D134" s="22">
        <v>992</v>
      </c>
      <c r="E134" s="52" t="s">
        <v>269</v>
      </c>
      <c r="F134" s="52" t="s">
        <v>247</v>
      </c>
      <c r="G134" s="24"/>
      <c r="H134" s="48"/>
      <c r="I134" s="34">
        <f>I143+I135</f>
        <v>14521.3</v>
      </c>
    </row>
    <row r="135" spans="1:9" ht="59.25" customHeight="1">
      <c r="A135" s="18"/>
      <c r="B135" s="127" t="s">
        <v>136</v>
      </c>
      <c r="C135" s="127"/>
      <c r="D135" s="83">
        <v>992</v>
      </c>
      <c r="E135" s="53" t="s">
        <v>269</v>
      </c>
      <c r="F135" s="53" t="s">
        <v>247</v>
      </c>
      <c r="G135" s="33" t="s">
        <v>138</v>
      </c>
      <c r="H135" s="48"/>
      <c r="I135" s="34">
        <f>I136</f>
        <v>14521.3</v>
      </c>
    </row>
    <row r="136" spans="1:9" ht="95.25" customHeight="1">
      <c r="A136" s="54"/>
      <c r="B136" s="158" t="s">
        <v>328</v>
      </c>
      <c r="C136" s="158"/>
      <c r="D136" s="83">
        <v>992</v>
      </c>
      <c r="E136" s="53" t="s">
        <v>269</v>
      </c>
      <c r="F136" s="53" t="s">
        <v>247</v>
      </c>
      <c r="G136" s="33" t="s">
        <v>139</v>
      </c>
      <c r="H136" s="48"/>
      <c r="I136" s="34">
        <f>I139+I141+I137</f>
        <v>14521.3</v>
      </c>
    </row>
    <row r="137" spans="1:9" ht="67.5" customHeight="1">
      <c r="A137" s="54"/>
      <c r="B137" s="158" t="s">
        <v>356</v>
      </c>
      <c r="C137" s="158"/>
      <c r="D137" s="103">
        <v>992</v>
      </c>
      <c r="E137" s="53" t="s">
        <v>269</v>
      </c>
      <c r="F137" s="53" t="s">
        <v>247</v>
      </c>
      <c r="G137" s="33" t="s">
        <v>357</v>
      </c>
      <c r="H137" s="48"/>
      <c r="I137" s="32">
        <f>I138</f>
        <v>160</v>
      </c>
    </row>
    <row r="138" spans="1:9" ht="46.5" customHeight="1">
      <c r="A138" s="54"/>
      <c r="B138" s="127" t="s">
        <v>76</v>
      </c>
      <c r="C138" s="127"/>
      <c r="D138" s="103">
        <v>992</v>
      </c>
      <c r="E138" s="53" t="s">
        <v>269</v>
      </c>
      <c r="F138" s="53" t="s">
        <v>247</v>
      </c>
      <c r="G138" s="33" t="s">
        <v>357</v>
      </c>
      <c r="H138" s="47">
        <v>240</v>
      </c>
      <c r="I138" s="34">
        <f>60+100</f>
        <v>160</v>
      </c>
    </row>
    <row r="139" spans="1:9" ht="59.25" customHeight="1">
      <c r="A139" s="55"/>
      <c r="B139" s="158" t="s">
        <v>329</v>
      </c>
      <c r="C139" s="158"/>
      <c r="D139" s="84">
        <v>992</v>
      </c>
      <c r="E139" s="53" t="s">
        <v>269</v>
      </c>
      <c r="F139" s="53" t="s">
        <v>247</v>
      </c>
      <c r="G139" s="88" t="s">
        <v>330</v>
      </c>
      <c r="H139" s="86"/>
      <c r="I139" s="86">
        <f>I140</f>
        <v>1217.5</v>
      </c>
    </row>
    <row r="140" spans="1:9" ht="45" customHeight="1">
      <c r="A140" s="55"/>
      <c r="B140" s="127" t="s">
        <v>76</v>
      </c>
      <c r="C140" s="127"/>
      <c r="D140" s="84">
        <v>992</v>
      </c>
      <c r="E140" s="53" t="s">
        <v>269</v>
      </c>
      <c r="F140" s="53" t="s">
        <v>247</v>
      </c>
      <c r="G140" s="88" t="s">
        <v>330</v>
      </c>
      <c r="H140" s="56">
        <v>240</v>
      </c>
      <c r="I140" s="57">
        <v>1217.5</v>
      </c>
    </row>
    <row r="141" spans="1:9" ht="75" customHeight="1">
      <c r="A141" s="55"/>
      <c r="B141" s="127" t="s">
        <v>334</v>
      </c>
      <c r="C141" s="127"/>
      <c r="D141" s="87">
        <v>992</v>
      </c>
      <c r="E141" s="53" t="s">
        <v>269</v>
      </c>
      <c r="F141" s="53" t="s">
        <v>247</v>
      </c>
      <c r="G141" s="89" t="s">
        <v>341</v>
      </c>
      <c r="H141" s="56"/>
      <c r="I141" s="58">
        <f>I142</f>
        <v>13143.8</v>
      </c>
    </row>
    <row r="142" spans="1:9" ht="50.25" customHeight="1">
      <c r="A142" s="55"/>
      <c r="B142" s="127" t="s">
        <v>76</v>
      </c>
      <c r="C142" s="127"/>
      <c r="D142" s="87">
        <v>992</v>
      </c>
      <c r="E142" s="53" t="s">
        <v>269</v>
      </c>
      <c r="F142" s="53" t="s">
        <v>247</v>
      </c>
      <c r="G142" s="89" t="s">
        <v>341</v>
      </c>
      <c r="H142" s="56">
        <v>240</v>
      </c>
      <c r="I142" s="57">
        <v>13143.8</v>
      </c>
    </row>
    <row r="143" spans="1:9" ht="75" customHeight="1">
      <c r="A143" s="18"/>
      <c r="B143" s="127" t="s">
        <v>136</v>
      </c>
      <c r="C143" s="127"/>
      <c r="D143" s="21">
        <v>992</v>
      </c>
      <c r="E143" s="53" t="s">
        <v>269</v>
      </c>
      <c r="F143" s="53" t="s">
        <v>247</v>
      </c>
      <c r="G143" s="21" t="s">
        <v>324</v>
      </c>
      <c r="H143" s="47"/>
      <c r="I143" s="34">
        <f>I144</f>
        <v>0</v>
      </c>
    </row>
    <row r="144" spans="1:9" ht="90" customHeight="1">
      <c r="A144" s="18"/>
      <c r="B144" s="127" t="s">
        <v>137</v>
      </c>
      <c r="C144" s="127"/>
      <c r="D144" s="21">
        <v>992</v>
      </c>
      <c r="E144" s="53" t="s">
        <v>269</v>
      </c>
      <c r="F144" s="53" t="s">
        <v>247</v>
      </c>
      <c r="G144" s="21" t="s">
        <v>327</v>
      </c>
      <c r="H144" s="47"/>
      <c r="I144" s="34">
        <f>I146</f>
        <v>0</v>
      </c>
    </row>
    <row r="145" spans="1:9" ht="42" customHeight="1">
      <c r="A145" s="27">
        <v>1</v>
      </c>
      <c r="B145" s="150">
        <v>2</v>
      </c>
      <c r="C145" s="152"/>
      <c r="D145" s="29">
        <v>3</v>
      </c>
      <c r="E145" s="59" t="s">
        <v>277</v>
      </c>
      <c r="F145" s="59" t="s">
        <v>276</v>
      </c>
      <c r="G145" s="29">
        <v>6</v>
      </c>
      <c r="H145" s="29">
        <v>7</v>
      </c>
      <c r="I145" s="42">
        <v>8</v>
      </c>
    </row>
    <row r="146" spans="1:9" ht="143.25" customHeight="1">
      <c r="A146" s="18"/>
      <c r="B146" s="127" t="s">
        <v>332</v>
      </c>
      <c r="C146" s="127"/>
      <c r="D146" s="85">
        <v>992</v>
      </c>
      <c r="E146" s="53" t="s">
        <v>269</v>
      </c>
      <c r="F146" s="53" t="s">
        <v>247</v>
      </c>
      <c r="G146" s="79" t="s">
        <v>325</v>
      </c>
      <c r="H146" s="47"/>
      <c r="I146" s="34">
        <f>I147</f>
        <v>0</v>
      </c>
    </row>
    <row r="147" spans="1:9" ht="53.25" customHeight="1">
      <c r="A147" s="18"/>
      <c r="B147" s="127" t="s">
        <v>217</v>
      </c>
      <c r="C147" s="127"/>
      <c r="D147" s="21">
        <v>992</v>
      </c>
      <c r="E147" s="53" t="s">
        <v>269</v>
      </c>
      <c r="F147" s="53" t="s">
        <v>247</v>
      </c>
      <c r="G147" s="79" t="s">
        <v>331</v>
      </c>
      <c r="H147" s="47">
        <v>540</v>
      </c>
      <c r="I147" s="34">
        <v>0</v>
      </c>
    </row>
    <row r="148" spans="1:9" ht="36.75" customHeight="1">
      <c r="A148" s="18"/>
      <c r="B148" s="144" t="s">
        <v>44</v>
      </c>
      <c r="C148" s="144"/>
      <c r="D148" s="22">
        <v>992</v>
      </c>
      <c r="E148" s="52" t="s">
        <v>269</v>
      </c>
      <c r="F148" s="52" t="s">
        <v>262</v>
      </c>
      <c r="G148" s="22"/>
      <c r="H148" s="48"/>
      <c r="I148" s="32">
        <f>I149+I164</f>
        <v>16698.7</v>
      </c>
    </row>
    <row r="149" spans="1:9" ht="59.25" customHeight="1">
      <c r="A149" s="18"/>
      <c r="B149" s="127" t="s">
        <v>128</v>
      </c>
      <c r="C149" s="127"/>
      <c r="D149" s="21">
        <v>992</v>
      </c>
      <c r="E149" s="53" t="s">
        <v>269</v>
      </c>
      <c r="F149" s="53" t="s">
        <v>262</v>
      </c>
      <c r="G149" s="21" t="s">
        <v>132</v>
      </c>
      <c r="H149" s="47"/>
      <c r="I149" s="34">
        <f>I150</f>
        <v>14823.4</v>
      </c>
    </row>
    <row r="150" spans="1:9" ht="109.5" customHeight="1">
      <c r="A150" s="18"/>
      <c r="B150" s="127" t="s">
        <v>129</v>
      </c>
      <c r="C150" s="127"/>
      <c r="D150" s="21">
        <v>992</v>
      </c>
      <c r="E150" s="53" t="s">
        <v>269</v>
      </c>
      <c r="F150" s="53" t="s">
        <v>262</v>
      </c>
      <c r="G150" s="21" t="s">
        <v>133</v>
      </c>
      <c r="H150" s="47"/>
      <c r="I150" s="34">
        <f>I151+I157+I161+I159+I153+I155</f>
        <v>14823.4</v>
      </c>
    </row>
    <row r="151" spans="1:9" ht="25.5" customHeight="1">
      <c r="A151" s="18"/>
      <c r="B151" s="127" t="s">
        <v>130</v>
      </c>
      <c r="C151" s="127"/>
      <c r="D151" s="21">
        <v>992</v>
      </c>
      <c r="E151" s="53" t="s">
        <v>269</v>
      </c>
      <c r="F151" s="53" t="s">
        <v>262</v>
      </c>
      <c r="G151" s="21" t="s">
        <v>134</v>
      </c>
      <c r="H151" s="20"/>
      <c r="I151" s="34">
        <f>I152</f>
        <v>2620</v>
      </c>
    </row>
    <row r="152" spans="1:9" ht="48.75" customHeight="1">
      <c r="A152" s="18"/>
      <c r="B152" s="127" t="s">
        <v>76</v>
      </c>
      <c r="C152" s="127"/>
      <c r="D152" s="21">
        <v>992</v>
      </c>
      <c r="E152" s="53" t="s">
        <v>269</v>
      </c>
      <c r="F152" s="53" t="s">
        <v>262</v>
      </c>
      <c r="G152" s="21" t="s">
        <v>134</v>
      </c>
      <c r="H152" s="20">
        <v>240</v>
      </c>
      <c r="I152" s="34">
        <v>2620</v>
      </c>
    </row>
    <row r="153" spans="1:9" ht="39.75" customHeight="1">
      <c r="A153" s="18"/>
      <c r="B153" s="127" t="s">
        <v>352</v>
      </c>
      <c r="C153" s="127"/>
      <c r="D153" s="100">
        <v>992</v>
      </c>
      <c r="E153" s="53" t="s">
        <v>269</v>
      </c>
      <c r="F153" s="53" t="s">
        <v>262</v>
      </c>
      <c r="G153" s="100" t="s">
        <v>353</v>
      </c>
      <c r="H153" s="20"/>
      <c r="I153" s="34">
        <f>I154</f>
        <v>500</v>
      </c>
    </row>
    <row r="154" spans="1:9" ht="48.75" customHeight="1">
      <c r="A154" s="18"/>
      <c r="B154" s="127" t="s">
        <v>76</v>
      </c>
      <c r="C154" s="127"/>
      <c r="D154" s="100">
        <v>992</v>
      </c>
      <c r="E154" s="53" t="s">
        <v>269</v>
      </c>
      <c r="F154" s="53" t="s">
        <v>262</v>
      </c>
      <c r="G154" s="100" t="s">
        <v>353</v>
      </c>
      <c r="H154" s="20">
        <v>240</v>
      </c>
      <c r="I154" s="34">
        <f>400+100</f>
        <v>500</v>
      </c>
    </row>
    <row r="155" spans="1:9" ht="48.75" customHeight="1">
      <c r="A155" s="18"/>
      <c r="B155" s="127" t="s">
        <v>355</v>
      </c>
      <c r="C155" s="127"/>
      <c r="D155" s="101">
        <v>992</v>
      </c>
      <c r="E155" s="53" t="s">
        <v>269</v>
      </c>
      <c r="F155" s="53" t="s">
        <v>262</v>
      </c>
      <c r="G155" s="101" t="s">
        <v>354</v>
      </c>
      <c r="H155" s="20"/>
      <c r="I155" s="34">
        <f>I156</f>
        <v>2023.5</v>
      </c>
    </row>
    <row r="156" spans="1:9" ht="48.75" customHeight="1">
      <c r="A156" s="18"/>
      <c r="B156" s="127" t="s">
        <v>76</v>
      </c>
      <c r="C156" s="127"/>
      <c r="D156" s="101">
        <v>992</v>
      </c>
      <c r="E156" s="53" t="s">
        <v>269</v>
      </c>
      <c r="F156" s="53" t="s">
        <v>262</v>
      </c>
      <c r="G156" s="101" t="s">
        <v>354</v>
      </c>
      <c r="H156" s="20">
        <v>240</v>
      </c>
      <c r="I156" s="34">
        <f>1723.5+300</f>
        <v>2023.5</v>
      </c>
    </row>
    <row r="157" spans="1:9" ht="38.25" customHeight="1">
      <c r="A157" s="18"/>
      <c r="B157" s="127" t="s">
        <v>131</v>
      </c>
      <c r="C157" s="127"/>
      <c r="D157" s="21">
        <v>992</v>
      </c>
      <c r="E157" s="53" t="s">
        <v>269</v>
      </c>
      <c r="F157" s="53" t="s">
        <v>262</v>
      </c>
      <c r="G157" s="21" t="s">
        <v>135</v>
      </c>
      <c r="H157" s="20"/>
      <c r="I157" s="34">
        <f>I158</f>
        <v>8361.5</v>
      </c>
    </row>
    <row r="158" spans="1:9" ht="54" customHeight="1">
      <c r="A158" s="18"/>
      <c r="B158" s="127" t="s">
        <v>76</v>
      </c>
      <c r="C158" s="127"/>
      <c r="D158" s="21">
        <v>992</v>
      </c>
      <c r="E158" s="53" t="s">
        <v>269</v>
      </c>
      <c r="F158" s="53" t="s">
        <v>262</v>
      </c>
      <c r="G158" s="21" t="s">
        <v>135</v>
      </c>
      <c r="H158" s="20">
        <v>240</v>
      </c>
      <c r="I158" s="34">
        <v>8361.5</v>
      </c>
    </row>
    <row r="159" spans="1:9" ht="110.25" customHeight="1">
      <c r="A159" s="18"/>
      <c r="B159" s="155" t="s">
        <v>351</v>
      </c>
      <c r="C159" s="155"/>
      <c r="D159" s="97">
        <v>992</v>
      </c>
      <c r="E159" s="53" t="s">
        <v>269</v>
      </c>
      <c r="F159" s="53" t="s">
        <v>262</v>
      </c>
      <c r="G159" s="98" t="s">
        <v>350</v>
      </c>
      <c r="H159" s="20"/>
      <c r="I159" s="34">
        <f>I160</f>
        <v>576.5</v>
      </c>
    </row>
    <row r="160" spans="1:9" ht="54" customHeight="1">
      <c r="A160" s="18"/>
      <c r="B160" s="127" t="s">
        <v>76</v>
      </c>
      <c r="C160" s="127"/>
      <c r="D160" s="97">
        <v>992</v>
      </c>
      <c r="E160" s="53" t="s">
        <v>269</v>
      </c>
      <c r="F160" s="53" t="s">
        <v>262</v>
      </c>
      <c r="G160" s="99" t="s">
        <v>350</v>
      </c>
      <c r="H160" s="20">
        <v>240</v>
      </c>
      <c r="I160" s="34">
        <v>576.5</v>
      </c>
    </row>
    <row r="161" spans="1:9" ht="141.75" customHeight="1">
      <c r="A161" s="18"/>
      <c r="B161" s="127" t="s">
        <v>304</v>
      </c>
      <c r="C161" s="127"/>
      <c r="D161" s="78">
        <v>992</v>
      </c>
      <c r="E161" s="53" t="s">
        <v>269</v>
      </c>
      <c r="F161" s="53" t="s">
        <v>262</v>
      </c>
      <c r="G161" s="78" t="s">
        <v>303</v>
      </c>
      <c r="H161" s="20"/>
      <c r="I161" s="34">
        <f>I163</f>
        <v>741.9</v>
      </c>
    </row>
    <row r="162" spans="1:9" ht="39" customHeight="1">
      <c r="A162" s="104">
        <v>1</v>
      </c>
      <c r="B162" s="119">
        <v>2</v>
      </c>
      <c r="C162" s="119"/>
      <c r="D162" s="67">
        <v>3</v>
      </c>
      <c r="E162" s="68" t="s">
        <v>277</v>
      </c>
      <c r="F162" s="68" t="s">
        <v>276</v>
      </c>
      <c r="G162" s="82">
        <v>6</v>
      </c>
      <c r="H162" s="81">
        <v>7</v>
      </c>
      <c r="I162" s="81">
        <v>8</v>
      </c>
    </row>
    <row r="163" spans="1:9" ht="57" customHeight="1">
      <c r="A163" s="18"/>
      <c r="B163" s="127" t="s">
        <v>76</v>
      </c>
      <c r="C163" s="127"/>
      <c r="D163" s="78">
        <v>992</v>
      </c>
      <c r="E163" s="53" t="s">
        <v>269</v>
      </c>
      <c r="F163" s="53" t="s">
        <v>262</v>
      </c>
      <c r="G163" s="78" t="s">
        <v>303</v>
      </c>
      <c r="H163" s="20">
        <v>240</v>
      </c>
      <c r="I163" s="34">
        <v>741.9</v>
      </c>
    </row>
    <row r="164" spans="1:9" ht="117" customHeight="1">
      <c r="A164" s="18"/>
      <c r="B164" s="127" t="s">
        <v>294</v>
      </c>
      <c r="C164" s="127"/>
      <c r="D164" s="76">
        <v>992</v>
      </c>
      <c r="E164" s="53" t="s">
        <v>269</v>
      </c>
      <c r="F164" s="53" t="s">
        <v>262</v>
      </c>
      <c r="G164" s="76" t="s">
        <v>291</v>
      </c>
      <c r="H164" s="20"/>
      <c r="I164" s="34">
        <f>I165</f>
        <v>1875.3</v>
      </c>
    </row>
    <row r="165" spans="1:9" ht="36" customHeight="1">
      <c r="A165" s="18"/>
      <c r="B165" s="127" t="s">
        <v>296</v>
      </c>
      <c r="C165" s="127"/>
      <c r="D165" s="76">
        <v>992</v>
      </c>
      <c r="E165" s="53" t="s">
        <v>269</v>
      </c>
      <c r="F165" s="53" t="s">
        <v>262</v>
      </c>
      <c r="G165" s="76" t="s">
        <v>295</v>
      </c>
      <c r="H165" s="20"/>
      <c r="I165" s="34">
        <f>I166</f>
        <v>1875.3</v>
      </c>
    </row>
    <row r="166" spans="1:9" ht="149.25" customHeight="1">
      <c r="A166" s="18"/>
      <c r="B166" s="127" t="s">
        <v>297</v>
      </c>
      <c r="C166" s="127"/>
      <c r="D166" s="76">
        <v>992</v>
      </c>
      <c r="E166" s="53" t="s">
        <v>269</v>
      </c>
      <c r="F166" s="53" t="s">
        <v>262</v>
      </c>
      <c r="G166" s="76" t="s">
        <v>292</v>
      </c>
      <c r="H166" s="20"/>
      <c r="I166" s="34">
        <f>I167</f>
        <v>1875.3</v>
      </c>
    </row>
    <row r="167" spans="1:9" ht="122.25" customHeight="1">
      <c r="A167" s="18"/>
      <c r="B167" s="127" t="s">
        <v>298</v>
      </c>
      <c r="C167" s="127"/>
      <c r="D167" s="76">
        <v>992</v>
      </c>
      <c r="E167" s="53" t="s">
        <v>269</v>
      </c>
      <c r="F167" s="53" t="s">
        <v>262</v>
      </c>
      <c r="G167" s="76" t="s">
        <v>293</v>
      </c>
      <c r="H167" s="20"/>
      <c r="I167" s="34">
        <f>I168</f>
        <v>1875.3</v>
      </c>
    </row>
    <row r="168" spans="1:9" ht="48" customHeight="1">
      <c r="A168" s="18"/>
      <c r="B168" s="127" t="s">
        <v>76</v>
      </c>
      <c r="C168" s="127"/>
      <c r="D168" s="76">
        <v>992</v>
      </c>
      <c r="E168" s="53" t="s">
        <v>269</v>
      </c>
      <c r="F168" s="53" t="s">
        <v>262</v>
      </c>
      <c r="G168" s="76" t="s">
        <v>293</v>
      </c>
      <c r="H168" s="20">
        <v>240</v>
      </c>
      <c r="I168" s="34">
        <f>1575.3+300</f>
        <v>1875.3</v>
      </c>
    </row>
    <row r="169" spans="1:9" ht="23.25" customHeight="1">
      <c r="A169" s="18" t="s">
        <v>45</v>
      </c>
      <c r="B169" s="144" t="s">
        <v>48</v>
      </c>
      <c r="C169" s="144"/>
      <c r="D169" s="22">
        <v>992</v>
      </c>
      <c r="E169" s="52" t="s">
        <v>259</v>
      </c>
      <c r="F169" s="52"/>
      <c r="G169" s="22"/>
      <c r="H169" s="19"/>
      <c r="I169" s="32">
        <f>I170</f>
        <v>100</v>
      </c>
    </row>
    <row r="170" spans="1:9" ht="22.95" customHeight="1">
      <c r="A170" s="18"/>
      <c r="B170" s="127" t="s">
        <v>305</v>
      </c>
      <c r="C170" s="127"/>
      <c r="D170" s="22">
        <v>992</v>
      </c>
      <c r="E170" s="52" t="s">
        <v>259</v>
      </c>
      <c r="F170" s="52" t="s">
        <v>259</v>
      </c>
      <c r="G170" s="22"/>
      <c r="H170" s="19"/>
      <c r="I170" s="32">
        <f>I171</f>
        <v>100</v>
      </c>
    </row>
    <row r="171" spans="1:9" ht="38.4" customHeight="1">
      <c r="A171" s="18"/>
      <c r="B171" s="127" t="s">
        <v>270</v>
      </c>
      <c r="C171" s="127"/>
      <c r="D171" s="21">
        <v>992</v>
      </c>
      <c r="E171" s="53" t="s">
        <v>259</v>
      </c>
      <c r="F171" s="53" t="s">
        <v>259</v>
      </c>
      <c r="G171" s="21" t="s">
        <v>143</v>
      </c>
      <c r="H171" s="20"/>
      <c r="I171" s="34">
        <f>I172</f>
        <v>100</v>
      </c>
    </row>
    <row r="172" spans="1:9" ht="51.6" customHeight="1">
      <c r="A172" s="18"/>
      <c r="B172" s="127" t="s">
        <v>141</v>
      </c>
      <c r="C172" s="127"/>
      <c r="D172" s="21">
        <v>992</v>
      </c>
      <c r="E172" s="53" t="s">
        <v>259</v>
      </c>
      <c r="F172" s="53" t="s">
        <v>259</v>
      </c>
      <c r="G172" s="21" t="s">
        <v>144</v>
      </c>
      <c r="H172" s="20"/>
      <c r="I172" s="34">
        <f>I173</f>
        <v>100</v>
      </c>
    </row>
    <row r="173" spans="1:9" ht="48" customHeight="1">
      <c r="A173" s="18"/>
      <c r="B173" s="127" t="s">
        <v>142</v>
      </c>
      <c r="C173" s="127"/>
      <c r="D173" s="21">
        <v>992</v>
      </c>
      <c r="E173" s="53" t="s">
        <v>259</v>
      </c>
      <c r="F173" s="53" t="s">
        <v>259</v>
      </c>
      <c r="G173" s="21" t="s">
        <v>145</v>
      </c>
      <c r="H173" s="20"/>
      <c r="I173" s="34">
        <f>I174</f>
        <v>100</v>
      </c>
    </row>
    <row r="174" spans="1:9" ht="40.200000000000003" customHeight="1">
      <c r="A174" s="18"/>
      <c r="B174" s="127" t="s">
        <v>76</v>
      </c>
      <c r="C174" s="127"/>
      <c r="D174" s="21">
        <v>992</v>
      </c>
      <c r="E174" s="53" t="s">
        <v>259</v>
      </c>
      <c r="F174" s="53" t="s">
        <v>259</v>
      </c>
      <c r="G174" s="21" t="s">
        <v>145</v>
      </c>
      <c r="H174" s="20">
        <v>240</v>
      </c>
      <c r="I174" s="34">
        <v>100</v>
      </c>
    </row>
    <row r="175" spans="1:9" ht="25.95" customHeight="1">
      <c r="A175" s="18" t="s">
        <v>49</v>
      </c>
      <c r="B175" s="144" t="s">
        <v>271</v>
      </c>
      <c r="C175" s="144"/>
      <c r="D175" s="22">
        <v>992</v>
      </c>
      <c r="E175" s="52" t="s">
        <v>272</v>
      </c>
      <c r="F175" s="52"/>
      <c r="G175" s="22"/>
      <c r="H175" s="1"/>
      <c r="I175" s="32">
        <f>I176</f>
        <v>13568</v>
      </c>
    </row>
    <row r="176" spans="1:9" ht="20.399999999999999" customHeight="1">
      <c r="A176" s="18"/>
      <c r="B176" s="127" t="s">
        <v>56</v>
      </c>
      <c r="C176" s="127"/>
      <c r="D176" s="21">
        <v>992</v>
      </c>
      <c r="E176" s="53" t="s">
        <v>272</v>
      </c>
      <c r="F176" s="53" t="s">
        <v>246</v>
      </c>
      <c r="G176" s="21"/>
      <c r="H176" s="47"/>
      <c r="I176" s="34">
        <f>I177</f>
        <v>13568</v>
      </c>
    </row>
    <row r="177" spans="1:9" ht="82.5" customHeight="1">
      <c r="A177" s="18"/>
      <c r="B177" s="127" t="s">
        <v>146</v>
      </c>
      <c r="C177" s="127"/>
      <c r="D177" s="21">
        <v>992</v>
      </c>
      <c r="E177" s="53" t="s">
        <v>272</v>
      </c>
      <c r="F177" s="53" t="s">
        <v>246</v>
      </c>
      <c r="G177" s="21" t="s">
        <v>151</v>
      </c>
      <c r="H177" s="47"/>
      <c r="I177" s="34">
        <f>I178+I187+I195</f>
        <v>13568</v>
      </c>
    </row>
    <row r="178" spans="1:9" ht="91.5" customHeight="1">
      <c r="A178" s="18"/>
      <c r="B178" s="149" t="s">
        <v>317</v>
      </c>
      <c r="C178" s="149"/>
      <c r="D178" s="21">
        <v>992</v>
      </c>
      <c r="E178" s="53" t="s">
        <v>272</v>
      </c>
      <c r="F178" s="53" t="s">
        <v>246</v>
      </c>
      <c r="G178" s="21" t="s">
        <v>152</v>
      </c>
      <c r="H178" s="47"/>
      <c r="I178" s="34">
        <f>I179</f>
        <v>9853</v>
      </c>
    </row>
    <row r="179" spans="1:9" ht="78" customHeight="1">
      <c r="A179" s="18"/>
      <c r="B179" s="149" t="s">
        <v>147</v>
      </c>
      <c r="C179" s="149"/>
      <c r="D179" s="21">
        <v>992</v>
      </c>
      <c r="E179" s="53" t="s">
        <v>272</v>
      </c>
      <c r="F179" s="53" t="s">
        <v>246</v>
      </c>
      <c r="G179" s="21" t="s">
        <v>153</v>
      </c>
      <c r="H179" s="47"/>
      <c r="I179" s="34">
        <f>I181+I185</f>
        <v>9853</v>
      </c>
    </row>
    <row r="180" spans="1:9" ht="38.25" customHeight="1">
      <c r="A180" s="104">
        <v>1</v>
      </c>
      <c r="B180" s="119">
        <v>2</v>
      </c>
      <c r="C180" s="119"/>
      <c r="D180" s="67">
        <v>3</v>
      </c>
      <c r="E180" s="68" t="s">
        <v>277</v>
      </c>
      <c r="F180" s="68" t="s">
        <v>276</v>
      </c>
      <c r="G180" s="82">
        <v>6</v>
      </c>
      <c r="H180" s="81">
        <v>7</v>
      </c>
      <c r="I180" s="81">
        <v>8</v>
      </c>
    </row>
    <row r="181" spans="1:9" ht="59.25" customHeight="1">
      <c r="A181" s="18"/>
      <c r="B181" s="127" t="s">
        <v>148</v>
      </c>
      <c r="C181" s="127"/>
      <c r="D181" s="21">
        <v>992</v>
      </c>
      <c r="E181" s="53" t="s">
        <v>272</v>
      </c>
      <c r="F181" s="53" t="s">
        <v>246</v>
      </c>
      <c r="G181" s="21" t="s">
        <v>154</v>
      </c>
      <c r="H181" s="20"/>
      <c r="I181" s="34">
        <f>I182+I183+I184</f>
        <v>9687</v>
      </c>
    </row>
    <row r="182" spans="1:9" ht="54.75" customHeight="1">
      <c r="A182" s="54"/>
      <c r="B182" s="127" t="s">
        <v>149</v>
      </c>
      <c r="C182" s="127"/>
      <c r="D182" s="21">
        <v>992</v>
      </c>
      <c r="E182" s="53" t="s">
        <v>272</v>
      </c>
      <c r="F182" s="53" t="s">
        <v>246</v>
      </c>
      <c r="G182" s="21" t="s">
        <v>154</v>
      </c>
      <c r="H182" s="20">
        <v>110</v>
      </c>
      <c r="I182" s="57">
        <f>7950+150+120+40</f>
        <v>8260</v>
      </c>
    </row>
    <row r="183" spans="1:9" ht="45" customHeight="1">
      <c r="A183" s="18"/>
      <c r="B183" s="127" t="s">
        <v>76</v>
      </c>
      <c r="C183" s="127"/>
      <c r="D183" s="21">
        <v>992</v>
      </c>
      <c r="E183" s="53" t="s">
        <v>272</v>
      </c>
      <c r="F183" s="53" t="s">
        <v>246</v>
      </c>
      <c r="G183" s="21" t="s">
        <v>154</v>
      </c>
      <c r="H183" s="20">
        <v>240</v>
      </c>
      <c r="I183" s="34">
        <v>1414</v>
      </c>
    </row>
    <row r="184" spans="1:9" ht="35.4" customHeight="1">
      <c r="A184" s="18"/>
      <c r="B184" s="127" t="s">
        <v>87</v>
      </c>
      <c r="C184" s="127"/>
      <c r="D184" s="21">
        <v>992</v>
      </c>
      <c r="E184" s="53" t="s">
        <v>272</v>
      </c>
      <c r="F184" s="53" t="s">
        <v>246</v>
      </c>
      <c r="G184" s="21" t="s">
        <v>154</v>
      </c>
      <c r="H184" s="20">
        <v>850</v>
      </c>
      <c r="I184" s="34">
        <v>13</v>
      </c>
    </row>
    <row r="185" spans="1:9" ht="62.4" customHeight="1">
      <c r="A185" s="18"/>
      <c r="B185" s="127" t="s">
        <v>150</v>
      </c>
      <c r="C185" s="127"/>
      <c r="D185" s="21">
        <v>992</v>
      </c>
      <c r="E185" s="53" t="s">
        <v>272</v>
      </c>
      <c r="F185" s="53" t="s">
        <v>246</v>
      </c>
      <c r="G185" s="21" t="s">
        <v>155</v>
      </c>
      <c r="H185" s="20"/>
      <c r="I185" s="32">
        <f>I186</f>
        <v>166</v>
      </c>
    </row>
    <row r="186" spans="1:9" ht="45.75" customHeight="1">
      <c r="A186" s="18"/>
      <c r="B186" s="127" t="s">
        <v>76</v>
      </c>
      <c r="C186" s="127"/>
      <c r="D186" s="21">
        <v>992</v>
      </c>
      <c r="E186" s="53" t="s">
        <v>272</v>
      </c>
      <c r="F186" s="53" t="s">
        <v>246</v>
      </c>
      <c r="G186" s="21" t="s">
        <v>155</v>
      </c>
      <c r="H186" s="20">
        <v>240</v>
      </c>
      <c r="I186" s="34">
        <f>66+100</f>
        <v>166</v>
      </c>
    </row>
    <row r="187" spans="1:9" ht="67.5" customHeight="1">
      <c r="A187" s="18"/>
      <c r="B187" s="127" t="s">
        <v>322</v>
      </c>
      <c r="C187" s="127"/>
      <c r="D187" s="21">
        <v>992</v>
      </c>
      <c r="E187" s="53" t="s">
        <v>272</v>
      </c>
      <c r="F187" s="53" t="s">
        <v>246</v>
      </c>
      <c r="G187" s="21" t="s">
        <v>157</v>
      </c>
      <c r="H187" s="20"/>
      <c r="I187" s="34">
        <f>I188</f>
        <v>3265</v>
      </c>
    </row>
    <row r="188" spans="1:9" ht="64.95" customHeight="1">
      <c r="A188" s="18"/>
      <c r="B188" s="127" t="s">
        <v>156</v>
      </c>
      <c r="C188" s="127"/>
      <c r="D188" s="21">
        <v>992</v>
      </c>
      <c r="E188" s="53" t="s">
        <v>272</v>
      </c>
      <c r="F188" s="53" t="s">
        <v>246</v>
      </c>
      <c r="G188" s="21" t="s">
        <v>158</v>
      </c>
      <c r="H188" s="20"/>
      <c r="I188" s="34">
        <f>I189+I193</f>
        <v>3265</v>
      </c>
    </row>
    <row r="189" spans="1:9" ht="65.25" customHeight="1">
      <c r="A189" s="18"/>
      <c r="B189" s="127" t="s">
        <v>148</v>
      </c>
      <c r="C189" s="127"/>
      <c r="D189" s="21">
        <v>992</v>
      </c>
      <c r="E189" s="53" t="s">
        <v>272</v>
      </c>
      <c r="F189" s="53" t="s">
        <v>246</v>
      </c>
      <c r="G189" s="21" t="s">
        <v>159</v>
      </c>
      <c r="H189" s="20"/>
      <c r="I189" s="34">
        <f>I190+I191+I192</f>
        <v>3165</v>
      </c>
    </row>
    <row r="190" spans="1:9" ht="51" customHeight="1">
      <c r="A190" s="18"/>
      <c r="B190" s="127" t="s">
        <v>149</v>
      </c>
      <c r="C190" s="127"/>
      <c r="D190" s="21">
        <v>992</v>
      </c>
      <c r="E190" s="53" t="s">
        <v>272</v>
      </c>
      <c r="F190" s="53" t="s">
        <v>246</v>
      </c>
      <c r="G190" s="21" t="s">
        <v>273</v>
      </c>
      <c r="H190" s="20">
        <v>110</v>
      </c>
      <c r="I190" s="34">
        <f>2700+100+80+20</f>
        <v>2900</v>
      </c>
    </row>
    <row r="191" spans="1:9" ht="48" customHeight="1">
      <c r="A191" s="18"/>
      <c r="B191" s="127" t="s">
        <v>76</v>
      </c>
      <c r="C191" s="127"/>
      <c r="D191" s="21">
        <v>992</v>
      </c>
      <c r="E191" s="53" t="s">
        <v>272</v>
      </c>
      <c r="F191" s="53" t="s">
        <v>246</v>
      </c>
      <c r="G191" s="21" t="s">
        <v>159</v>
      </c>
      <c r="H191" s="20">
        <v>240</v>
      </c>
      <c r="I191" s="34">
        <v>260</v>
      </c>
    </row>
    <row r="192" spans="1:9" ht="36.6" customHeight="1">
      <c r="A192" s="18"/>
      <c r="B192" s="127" t="s">
        <v>87</v>
      </c>
      <c r="C192" s="127"/>
      <c r="D192" s="21">
        <v>992</v>
      </c>
      <c r="E192" s="53" t="s">
        <v>272</v>
      </c>
      <c r="F192" s="53" t="s">
        <v>246</v>
      </c>
      <c r="G192" s="21" t="s">
        <v>159</v>
      </c>
      <c r="H192" s="20">
        <v>850</v>
      </c>
      <c r="I192" s="34">
        <v>5</v>
      </c>
    </row>
    <row r="193" spans="1:9" ht="65.400000000000006" customHeight="1">
      <c r="A193" s="18"/>
      <c r="B193" s="127" t="s">
        <v>150</v>
      </c>
      <c r="C193" s="127"/>
      <c r="D193" s="21">
        <v>992</v>
      </c>
      <c r="E193" s="53" t="s">
        <v>272</v>
      </c>
      <c r="F193" s="53" t="s">
        <v>246</v>
      </c>
      <c r="G193" s="21" t="s">
        <v>160</v>
      </c>
      <c r="H193" s="20"/>
      <c r="I193" s="34">
        <f>I194</f>
        <v>100</v>
      </c>
    </row>
    <row r="194" spans="1:9" ht="53.25" customHeight="1">
      <c r="A194" s="18"/>
      <c r="B194" s="127" t="s">
        <v>76</v>
      </c>
      <c r="C194" s="127"/>
      <c r="D194" s="21">
        <v>992</v>
      </c>
      <c r="E194" s="53" t="s">
        <v>272</v>
      </c>
      <c r="F194" s="53" t="s">
        <v>246</v>
      </c>
      <c r="G194" s="21" t="s">
        <v>274</v>
      </c>
      <c r="H194" s="20">
        <v>240</v>
      </c>
      <c r="I194" s="34">
        <v>100</v>
      </c>
    </row>
    <row r="195" spans="1:9" ht="65.400000000000006" customHeight="1">
      <c r="A195" s="18"/>
      <c r="B195" s="127" t="s">
        <v>319</v>
      </c>
      <c r="C195" s="127"/>
      <c r="D195" s="21">
        <v>992</v>
      </c>
      <c r="E195" s="53" t="s">
        <v>272</v>
      </c>
      <c r="F195" s="53" t="s">
        <v>246</v>
      </c>
      <c r="G195" s="21" t="s">
        <v>163</v>
      </c>
      <c r="H195" s="20"/>
      <c r="I195" s="34">
        <f>I196</f>
        <v>450</v>
      </c>
    </row>
    <row r="196" spans="1:9" ht="53.25" customHeight="1">
      <c r="A196" s="18"/>
      <c r="B196" s="127" t="s">
        <v>161</v>
      </c>
      <c r="C196" s="127"/>
      <c r="D196" s="21">
        <v>992</v>
      </c>
      <c r="E196" s="53" t="s">
        <v>272</v>
      </c>
      <c r="F196" s="53" t="s">
        <v>246</v>
      </c>
      <c r="G196" s="21" t="s">
        <v>164</v>
      </c>
      <c r="H196" s="20"/>
      <c r="I196" s="34">
        <f>I197</f>
        <v>450</v>
      </c>
    </row>
    <row r="197" spans="1:9" ht="57.75" customHeight="1">
      <c r="A197" s="18"/>
      <c r="B197" s="127" t="s">
        <v>162</v>
      </c>
      <c r="C197" s="127"/>
      <c r="D197" s="21">
        <v>992</v>
      </c>
      <c r="E197" s="53" t="s">
        <v>272</v>
      </c>
      <c r="F197" s="53" t="s">
        <v>246</v>
      </c>
      <c r="G197" s="21" t="s">
        <v>165</v>
      </c>
      <c r="H197" s="20"/>
      <c r="I197" s="34">
        <f>I198</f>
        <v>450</v>
      </c>
    </row>
    <row r="198" spans="1:9" ht="50.25" customHeight="1">
      <c r="A198" s="18"/>
      <c r="B198" s="127" t="s">
        <v>76</v>
      </c>
      <c r="C198" s="127"/>
      <c r="D198" s="21">
        <v>992</v>
      </c>
      <c r="E198" s="53" t="s">
        <v>272</v>
      </c>
      <c r="F198" s="53" t="s">
        <v>246</v>
      </c>
      <c r="G198" s="21" t="s">
        <v>165</v>
      </c>
      <c r="H198" s="20">
        <v>240</v>
      </c>
      <c r="I198" s="34">
        <v>450</v>
      </c>
    </row>
    <row r="199" spans="1:9" ht="34.200000000000003" customHeight="1">
      <c r="A199" s="18"/>
      <c r="B199" s="144" t="s">
        <v>287</v>
      </c>
      <c r="C199" s="144"/>
      <c r="D199" s="74">
        <v>992</v>
      </c>
      <c r="E199" s="52" t="s">
        <v>281</v>
      </c>
      <c r="F199" s="52"/>
      <c r="G199" s="74"/>
      <c r="H199" s="19"/>
      <c r="I199" s="32">
        <f>I200</f>
        <v>127</v>
      </c>
    </row>
    <row r="200" spans="1:9" ht="37.5" customHeight="1">
      <c r="A200" s="18"/>
      <c r="B200" s="127" t="s">
        <v>288</v>
      </c>
      <c r="C200" s="127"/>
      <c r="D200" s="73">
        <v>992</v>
      </c>
      <c r="E200" s="53" t="s">
        <v>281</v>
      </c>
      <c r="F200" s="53" t="s">
        <v>246</v>
      </c>
      <c r="G200" s="73"/>
      <c r="H200" s="20"/>
      <c r="I200" s="34">
        <f>I202</f>
        <v>127</v>
      </c>
    </row>
    <row r="201" spans="1:9" ht="29.4" customHeight="1">
      <c r="A201" s="104">
        <v>1</v>
      </c>
      <c r="B201" s="119">
        <v>2</v>
      </c>
      <c r="C201" s="119"/>
      <c r="D201" s="67">
        <v>3</v>
      </c>
      <c r="E201" s="68" t="s">
        <v>277</v>
      </c>
      <c r="F201" s="68" t="s">
        <v>276</v>
      </c>
      <c r="G201" s="82">
        <v>6</v>
      </c>
      <c r="H201" s="81">
        <v>7</v>
      </c>
      <c r="I201" s="81">
        <v>8</v>
      </c>
    </row>
    <row r="202" spans="1:9" ht="42.6" customHeight="1">
      <c r="A202" s="18"/>
      <c r="B202" s="127" t="s">
        <v>289</v>
      </c>
      <c r="C202" s="127"/>
      <c r="D202" s="72">
        <v>992</v>
      </c>
      <c r="E202" s="53" t="s">
        <v>281</v>
      </c>
      <c r="F202" s="53" t="s">
        <v>246</v>
      </c>
      <c r="G202" s="72" t="s">
        <v>283</v>
      </c>
      <c r="H202" s="20"/>
      <c r="I202" s="34">
        <f>I203</f>
        <v>127</v>
      </c>
    </row>
    <row r="203" spans="1:9" ht="70.2" customHeight="1">
      <c r="A203" s="18"/>
      <c r="B203" s="127" t="s">
        <v>290</v>
      </c>
      <c r="C203" s="127"/>
      <c r="D203" s="72">
        <v>992</v>
      </c>
      <c r="E203" s="53" t="s">
        <v>281</v>
      </c>
      <c r="F203" s="53" t="s">
        <v>246</v>
      </c>
      <c r="G203" s="75" t="s">
        <v>284</v>
      </c>
      <c r="H203" s="20"/>
      <c r="I203" s="34">
        <f>I204</f>
        <v>127</v>
      </c>
    </row>
    <row r="204" spans="1:9" ht="34.200000000000003" customHeight="1">
      <c r="A204" s="18"/>
      <c r="B204" s="127" t="s">
        <v>302</v>
      </c>
      <c r="C204" s="127"/>
      <c r="D204" s="72">
        <v>992</v>
      </c>
      <c r="E204" s="53" t="s">
        <v>281</v>
      </c>
      <c r="F204" s="53" t="s">
        <v>246</v>
      </c>
      <c r="G204" s="75" t="s">
        <v>284</v>
      </c>
      <c r="H204" s="20">
        <v>310</v>
      </c>
      <c r="I204" s="34">
        <v>127</v>
      </c>
    </row>
    <row r="205" spans="1:9" ht="33" customHeight="1">
      <c r="A205" s="18" t="s">
        <v>52</v>
      </c>
      <c r="B205" s="144" t="s">
        <v>57</v>
      </c>
      <c r="C205" s="144"/>
      <c r="D205" s="22">
        <v>992</v>
      </c>
      <c r="E205" s="22">
        <v>11</v>
      </c>
      <c r="F205" s="22"/>
      <c r="G205" s="22"/>
      <c r="H205" s="19"/>
      <c r="I205" s="32">
        <f>I206</f>
        <v>300</v>
      </c>
    </row>
    <row r="206" spans="1:9" ht="23.4" customHeight="1">
      <c r="A206" s="18"/>
      <c r="B206" s="127" t="s">
        <v>275</v>
      </c>
      <c r="C206" s="127"/>
      <c r="D206" s="21">
        <v>992</v>
      </c>
      <c r="E206" s="21">
        <v>11</v>
      </c>
      <c r="F206" s="53" t="s">
        <v>247</v>
      </c>
      <c r="G206" s="22"/>
      <c r="H206" s="19"/>
      <c r="I206" s="34">
        <f>I207</f>
        <v>300</v>
      </c>
    </row>
    <row r="207" spans="1:9" ht="54" customHeight="1">
      <c r="A207" s="18"/>
      <c r="B207" s="127" t="s">
        <v>182</v>
      </c>
      <c r="C207" s="127"/>
      <c r="D207" s="21">
        <v>992</v>
      </c>
      <c r="E207" s="21">
        <v>11</v>
      </c>
      <c r="F207" s="53" t="s">
        <v>247</v>
      </c>
      <c r="G207" s="21" t="s">
        <v>185</v>
      </c>
      <c r="H207" s="20"/>
      <c r="I207" s="34">
        <f>I208</f>
        <v>300</v>
      </c>
    </row>
    <row r="208" spans="1:9" ht="40.200000000000003" customHeight="1">
      <c r="A208" s="18"/>
      <c r="B208" s="127" t="s">
        <v>183</v>
      </c>
      <c r="C208" s="127"/>
      <c r="D208" s="21">
        <v>992</v>
      </c>
      <c r="E208" s="21">
        <v>11</v>
      </c>
      <c r="F208" s="53" t="s">
        <v>247</v>
      </c>
      <c r="G208" s="21" t="s">
        <v>186</v>
      </c>
      <c r="H208" s="20"/>
      <c r="I208" s="34">
        <f>I209</f>
        <v>300</v>
      </c>
    </row>
    <row r="209" spans="1:10" ht="58.95" customHeight="1">
      <c r="A209" s="18"/>
      <c r="B209" s="127" t="s">
        <v>184</v>
      </c>
      <c r="C209" s="127"/>
      <c r="D209" s="21">
        <v>992</v>
      </c>
      <c r="E209" s="21">
        <v>11</v>
      </c>
      <c r="F209" s="53" t="s">
        <v>247</v>
      </c>
      <c r="G209" s="21" t="s">
        <v>187</v>
      </c>
      <c r="H209" s="20"/>
      <c r="I209" s="34">
        <f>I210</f>
        <v>300</v>
      </c>
    </row>
    <row r="210" spans="1:10" ht="51.75" customHeight="1">
      <c r="A210" s="18"/>
      <c r="B210" s="127" t="s">
        <v>76</v>
      </c>
      <c r="C210" s="127"/>
      <c r="D210" s="21">
        <v>992</v>
      </c>
      <c r="E210" s="21">
        <v>11</v>
      </c>
      <c r="F210" s="53" t="s">
        <v>247</v>
      </c>
      <c r="G210" s="21" t="s">
        <v>187</v>
      </c>
      <c r="H210" s="20">
        <v>240</v>
      </c>
      <c r="I210" s="34">
        <v>300</v>
      </c>
    </row>
    <row r="211" spans="1:10" ht="15.6">
      <c r="B211" s="63"/>
      <c r="F211" s="21"/>
      <c r="H211" s="21"/>
    </row>
    <row r="212" spans="1:10" ht="15.6">
      <c r="B212" s="16" t="s">
        <v>59</v>
      </c>
      <c r="C212" s="4"/>
      <c r="D212" s="4"/>
      <c r="E212" s="4"/>
      <c r="F212" s="4"/>
      <c r="H212" s="4"/>
      <c r="I212" s="4"/>
    </row>
    <row r="213" spans="1:10" ht="15.6">
      <c r="B213" s="16" t="s">
        <v>60</v>
      </c>
      <c r="C213" s="4"/>
      <c r="D213" s="4"/>
      <c r="E213" s="4"/>
      <c r="F213" s="4"/>
      <c r="G213" s="4"/>
      <c r="H213" s="4"/>
      <c r="I213" s="4"/>
    </row>
    <row r="214" spans="1:10" ht="15.6">
      <c r="B214" s="16" t="s">
        <v>61</v>
      </c>
      <c r="C214" s="4"/>
      <c r="D214" s="4"/>
      <c r="E214" s="4"/>
      <c r="F214" s="4"/>
      <c r="G214" s="126" t="s">
        <v>278</v>
      </c>
      <c r="H214" s="126"/>
      <c r="I214" s="126"/>
      <c r="J214" s="126"/>
    </row>
  </sheetData>
  <mergeCells count="215">
    <mergeCell ref="B20:C20"/>
    <mergeCell ref="B22:C22"/>
    <mergeCell ref="B23:C23"/>
    <mergeCell ref="B24:C24"/>
    <mergeCell ref="B21:C21"/>
    <mergeCell ref="B53:C53"/>
    <mergeCell ref="B54:C54"/>
    <mergeCell ref="B63:C63"/>
    <mergeCell ref="B64:C64"/>
    <mergeCell ref="B42:C42"/>
    <mergeCell ref="B38:C38"/>
    <mergeCell ref="B33:C33"/>
    <mergeCell ref="B32:C32"/>
    <mergeCell ref="B30:C30"/>
    <mergeCell ref="B27:C27"/>
    <mergeCell ref="B37:C37"/>
    <mergeCell ref="G1:I1"/>
    <mergeCell ref="B34:C34"/>
    <mergeCell ref="B35:C35"/>
    <mergeCell ref="B48:C48"/>
    <mergeCell ref="B47:C47"/>
    <mergeCell ref="B58:C58"/>
    <mergeCell ref="B59:C59"/>
    <mergeCell ref="B43:C43"/>
    <mergeCell ref="B44:C44"/>
    <mergeCell ref="B45:C45"/>
    <mergeCell ref="B46:C46"/>
    <mergeCell ref="B56:C56"/>
    <mergeCell ref="B57:C57"/>
    <mergeCell ref="B49:C49"/>
    <mergeCell ref="B50:C50"/>
    <mergeCell ref="B36:C36"/>
    <mergeCell ref="B19:C19"/>
    <mergeCell ref="B31:C31"/>
    <mergeCell ref="B51:C51"/>
    <mergeCell ref="B52:C52"/>
    <mergeCell ref="B25:C25"/>
    <mergeCell ref="B26:C26"/>
    <mergeCell ref="B28:C28"/>
    <mergeCell ref="B29:C29"/>
    <mergeCell ref="B188:C188"/>
    <mergeCell ref="B184:C184"/>
    <mergeCell ref="B185:C185"/>
    <mergeCell ref="B168:C168"/>
    <mergeCell ref="B157:C157"/>
    <mergeCell ref="B158:C158"/>
    <mergeCell ref="B169:C169"/>
    <mergeCell ref="B170:C170"/>
    <mergeCell ref="B171:C171"/>
    <mergeCell ref="B172:C172"/>
    <mergeCell ref="B167:C167"/>
    <mergeCell ref="B163:C163"/>
    <mergeCell ref="B164:C164"/>
    <mergeCell ref="B165:C165"/>
    <mergeCell ref="B166:C166"/>
    <mergeCell ref="B187:C187"/>
    <mergeCell ref="B174:C174"/>
    <mergeCell ref="B175:C175"/>
    <mergeCell ref="B183:C183"/>
    <mergeCell ref="B179:C179"/>
    <mergeCell ref="B181:C181"/>
    <mergeCell ref="B162:C162"/>
    <mergeCell ref="B180:C180"/>
    <mergeCell ref="B161:C161"/>
    <mergeCell ref="B210:C210"/>
    <mergeCell ref="B209:C209"/>
    <mergeCell ref="B205:C205"/>
    <mergeCell ref="B206:C206"/>
    <mergeCell ref="B207:C207"/>
    <mergeCell ref="B208:C208"/>
    <mergeCell ref="B189:C189"/>
    <mergeCell ref="B190:C190"/>
    <mergeCell ref="B191:C191"/>
    <mergeCell ref="B192:C192"/>
    <mergeCell ref="B193:C193"/>
    <mergeCell ref="B196:C196"/>
    <mergeCell ref="B197:C197"/>
    <mergeCell ref="B198:C198"/>
    <mergeCell ref="B194:C194"/>
    <mergeCell ref="B203:C203"/>
    <mergeCell ref="B195:C195"/>
    <mergeCell ref="B202:C202"/>
    <mergeCell ref="B204:C204"/>
    <mergeCell ref="B199:C199"/>
    <mergeCell ref="B201:C201"/>
    <mergeCell ref="G214:J214"/>
    <mergeCell ref="B118:C118"/>
    <mergeCell ref="B173:C173"/>
    <mergeCell ref="B132:C132"/>
    <mergeCell ref="B134:C134"/>
    <mergeCell ref="B143:C143"/>
    <mergeCell ref="B144:C144"/>
    <mergeCell ref="B146:C146"/>
    <mergeCell ref="B147:C147"/>
    <mergeCell ref="B121:C121"/>
    <mergeCell ref="B122:C122"/>
    <mergeCell ref="B124:C124"/>
    <mergeCell ref="B125:C125"/>
    <mergeCell ref="B123:C123"/>
    <mergeCell ref="B126:C126"/>
    <mergeCell ref="B119:C119"/>
    <mergeCell ref="B200:C200"/>
    <mergeCell ref="B129:C129"/>
    <mergeCell ref="B120:C120"/>
    <mergeCell ref="B152:C152"/>
    <mergeCell ref="B151:C151"/>
    <mergeCell ref="B177:C177"/>
    <mergeCell ref="B136:C136"/>
    <mergeCell ref="B186:C186"/>
    <mergeCell ref="L2:M2"/>
    <mergeCell ref="G3:I3"/>
    <mergeCell ref="L3:M3"/>
    <mergeCell ref="G4:I4"/>
    <mergeCell ref="L4:M4"/>
    <mergeCell ref="B16:C16"/>
    <mergeCell ref="B17:C17"/>
    <mergeCell ref="B18:C18"/>
    <mergeCell ref="L8:M8"/>
    <mergeCell ref="A9:I9"/>
    <mergeCell ref="L9:M9"/>
    <mergeCell ref="B12:F12"/>
    <mergeCell ref="G5:I5"/>
    <mergeCell ref="L5:M5"/>
    <mergeCell ref="L6:M6"/>
    <mergeCell ref="L7:M7"/>
    <mergeCell ref="A7:H7"/>
    <mergeCell ref="B10:C10"/>
    <mergeCell ref="B14:C14"/>
    <mergeCell ref="B11:C11"/>
    <mergeCell ref="B15:C15"/>
    <mergeCell ref="G2:I2"/>
    <mergeCell ref="B98:C98"/>
    <mergeCell ref="B112:C112"/>
    <mergeCell ref="B182:C182"/>
    <mergeCell ref="B149:C149"/>
    <mergeCell ref="B150:C150"/>
    <mergeCell ref="B109:C109"/>
    <mergeCell ref="B111:C111"/>
    <mergeCell ref="B114:C114"/>
    <mergeCell ref="B115:C115"/>
    <mergeCell ref="B116:C116"/>
    <mergeCell ref="B117:C117"/>
    <mergeCell ref="B101:C101"/>
    <mergeCell ref="B139:C139"/>
    <mergeCell ref="B140:C140"/>
    <mergeCell ref="B154:C154"/>
    <mergeCell ref="B178:C178"/>
    <mergeCell ref="B130:C130"/>
    <mergeCell ref="B131:C131"/>
    <mergeCell ref="B148:C148"/>
    <mergeCell ref="B128:C128"/>
    <mergeCell ref="B110:C110"/>
    <mergeCell ref="B153:C153"/>
    <mergeCell ref="B138:C138"/>
    <mergeCell ref="B155:C155"/>
    <mergeCell ref="B88:C88"/>
    <mergeCell ref="B60:C60"/>
    <mergeCell ref="B39:C39"/>
    <mergeCell ref="B65:C65"/>
    <mergeCell ref="B68:C68"/>
    <mergeCell ref="B82:C82"/>
    <mergeCell ref="B81:C81"/>
    <mergeCell ref="B73:C73"/>
    <mergeCell ref="B67:C67"/>
    <mergeCell ref="B69:C69"/>
    <mergeCell ref="B70:C70"/>
    <mergeCell ref="B71:C71"/>
    <mergeCell ref="B72:C72"/>
    <mergeCell ref="B78:C78"/>
    <mergeCell ref="B74:C74"/>
    <mergeCell ref="B75:C75"/>
    <mergeCell ref="B76:C76"/>
    <mergeCell ref="B66:C66"/>
    <mergeCell ref="B61:C61"/>
    <mergeCell ref="B62:C62"/>
    <mergeCell ref="B80:C80"/>
    <mergeCell ref="B79:C79"/>
    <mergeCell ref="B55:C55"/>
    <mergeCell ref="B41:C41"/>
    <mergeCell ref="B102:C102"/>
    <mergeCell ref="B156:C156"/>
    <mergeCell ref="B96:C96"/>
    <mergeCell ref="B77:C77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9:C89"/>
    <mergeCell ref="B137:C137"/>
    <mergeCell ref="B95:C95"/>
    <mergeCell ref="B97:C97"/>
    <mergeCell ref="B99:C99"/>
    <mergeCell ref="B145:C145"/>
    <mergeCell ref="B87:C87"/>
    <mergeCell ref="B105:C105"/>
    <mergeCell ref="B127:C127"/>
    <mergeCell ref="B135:C135"/>
    <mergeCell ref="B100:C100"/>
    <mergeCell ref="B176:C176"/>
    <mergeCell ref="B141:C141"/>
    <mergeCell ref="B142:C142"/>
    <mergeCell ref="B104:C104"/>
    <mergeCell ref="B108:C108"/>
    <mergeCell ref="B107:C107"/>
    <mergeCell ref="B106:C106"/>
    <mergeCell ref="B133:C133"/>
    <mergeCell ref="B103:C103"/>
    <mergeCell ref="B159:C159"/>
    <mergeCell ref="B160:C160"/>
    <mergeCell ref="B113:C113"/>
  </mergeCells>
  <pageMargins left="0.7" right="0.7" top="0.74750000000000005" bottom="0.75" header="0.3" footer="0.3"/>
  <pageSetup paperSize="9" scale="6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7</vt:lpstr>
      <vt:lpstr>Приложение 9</vt:lpstr>
      <vt:lpstr>Приложение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2022-01-10T10:52:08Z</dcterms:modified>
</cp:coreProperties>
</file>